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0"/>
  </bookViews>
  <sheets>
    <sheet name="RIEPILOGO" sheetId="1" r:id="rId1"/>
    <sheet name="Tabella Livello Rischio" sheetId="2" r:id="rId2"/>
  </sheets>
  <definedNames>
    <definedName name="_xlnm.Print_Area" localSheetId="1">'Tabella Livello Rischio'!$A$1:$R$57</definedName>
    <definedName name="Payment_Needed">"Pagamento richiesto"</definedName>
    <definedName name="Reimbursement">"Rimborso"</definedName>
  </definedNames>
  <calcPr fullCalcOnLoad="1"/>
</workbook>
</file>

<file path=xl/sharedStrings.xml><?xml version="1.0" encoding="utf-8"?>
<sst xmlns="http://schemas.openxmlformats.org/spreadsheetml/2006/main" count="194" uniqueCount="150">
  <si>
    <t>COMUNE DI CAPO D'ORLANDO</t>
  </si>
  <si>
    <t>INDICI DI VALUTAZIONE DELLA PROBABILITA'</t>
  </si>
  <si>
    <t>VALORI 
PROBABILITA'</t>
  </si>
  <si>
    <t>INDICI VALUTAZIONE DELL'IMPATTO</t>
  </si>
  <si>
    <t xml:space="preserve">VALORI IMPATTO </t>
  </si>
  <si>
    <t xml:space="preserve">VALUTAZIONE COMPLESSIVA DEL RISCHIO </t>
  </si>
  <si>
    <t>DISCREZIONALITA'</t>
  </si>
  <si>
    <t>RILEVANZA ESTERNA</t>
  </si>
  <si>
    <t>COMPLESSITA' DEL PROCESSO</t>
  </si>
  <si>
    <t>VALORE ECONOMICO</t>
  </si>
  <si>
    <t>FRAZIONABILITA' DEL PROCESSO</t>
  </si>
  <si>
    <t>CONTROLLI</t>
  </si>
  <si>
    <t>IMPATTO ORGANIZZATIVO</t>
  </si>
  <si>
    <t>IMPATTO ECONOMICO</t>
  </si>
  <si>
    <t>IMPATTO REPUTAZIONALE</t>
  </si>
  <si>
    <t>IMP. ORGANIZZATIVO, ECONOMICO IMMAGINE</t>
  </si>
  <si>
    <t>AREA DI RISCHIO</t>
  </si>
  <si>
    <t>PROCESSO</t>
  </si>
  <si>
    <t>A1</t>
  </si>
  <si>
    <t>A2</t>
  </si>
  <si>
    <t>A3</t>
  </si>
  <si>
    <t>A4</t>
  </si>
  <si>
    <t>A5</t>
  </si>
  <si>
    <t>A6</t>
  </si>
  <si>
    <t>A</t>
  </si>
  <si>
    <t>B1</t>
  </si>
  <si>
    <t>B2</t>
  </si>
  <si>
    <t>B3</t>
  </si>
  <si>
    <t>B4</t>
  </si>
  <si>
    <t>B</t>
  </si>
  <si>
    <t>A x B</t>
  </si>
  <si>
    <t>ACQUISIZIONI E PROGRESSIONI DI PERSONALE</t>
  </si>
  <si>
    <t>CONFERIMENTO INCARICHI EXTRA-ISTITUZIONALI</t>
  </si>
  <si>
    <t>RECLUTAMENTO DI PERSONALE</t>
  </si>
  <si>
    <t>PROGRESSIONI DI CARRIERA</t>
  </si>
  <si>
    <t>GESTIONE ECONOMICA DEL PERSONALE</t>
  </si>
  <si>
    <t>GESTIONE GIURIDICA DEL PERSONALE</t>
  </si>
  <si>
    <t>AFFIDAMENTO LAVORI, SERVIZI E FORNITURE</t>
  </si>
  <si>
    <t xml:space="preserve">AFFIDAMENTI DIRETTI -  AFFIDAMENTO INCARICO DI COLLABORAZIONE </t>
  </si>
  <si>
    <t xml:space="preserve">AFFIDAMENTI DIRETTI -INDIVIDUAZIONE DEL CONTRAENTE PER LAVORI SERVIZI E FORNITURE </t>
  </si>
  <si>
    <t>PROCEDURE NEGOZIATE</t>
  </si>
  <si>
    <t>DEFINIZIONE DELL'OGGETTO DI AFFIDAMENTO</t>
  </si>
  <si>
    <t>REQUISITI DI QUALIFICAZIONE</t>
  </si>
  <si>
    <t>REQUISITI DI AGGIUDICAZIONE</t>
  </si>
  <si>
    <t>VALUTAZIONI DELLE OFFERTE</t>
  </si>
  <si>
    <t>VERIFICA ANOMALIE</t>
  </si>
  <si>
    <t>REDAZIONE DEL CRONOPROGRAMMA</t>
  </si>
  <si>
    <t>VARIANTI IN CORSI DI ESECUZIONE AL CONTRATTO</t>
  </si>
  <si>
    <t>SUBAPPALTO</t>
  </si>
  <si>
    <t>UTILIZZO DI RIMEDI DI RISOLUZIONE DELLE CONTROVERSIE ALTERNATIVI A QUELLE GIURISDIZIONALI</t>
  </si>
  <si>
    <t>CONTROLLI, VERIFICHE,  ISPEZIONI, SANZIONI</t>
  </si>
  <si>
    <t>ATTIVITA' DI CONTROLLO DI DICHIARAZIONI SOSTITUTIVE IN LUOGO DI AUTORIZZAZIONI</t>
  </si>
  <si>
    <t xml:space="preserve">GESTIONE DEGLI ATTI ABILITATIVI </t>
  </si>
  <si>
    <t xml:space="preserve">RILASCIO DI AUTORIZZAZIONI, CONCESSIONI, PERMESSI </t>
  </si>
  <si>
    <t>CONTROLLI E VIGILANZA</t>
  </si>
  <si>
    <t>ENTRATE, SPESE E PATRIMONIO</t>
  </si>
  <si>
    <t>GESTIONE DELLE ENTRATE</t>
  </si>
  <si>
    <t>CONTROLLO DELLE SPESE</t>
  </si>
  <si>
    <t xml:space="preserve">CONCESSIONE ED EROGAZIONI DI SOVVENZIONI, CONTRIBUTI, SUSSIDI E BENEFICI ECONOMICI IN AMBITO SOCIALE </t>
  </si>
  <si>
    <t xml:space="preserve">CONCESSIONE ED EROGAZIONI DI SOVVENZIONE CONTRIBUTI, SUSSIDI A BENEFICI ECONOMICI DI QUALUNQUE GENERE </t>
  </si>
  <si>
    <t>GESTIONE DEL PATRIMONIO</t>
  </si>
  <si>
    <t>GESTIONE TERRITORIO</t>
  </si>
  <si>
    <t>VARIANTI  SPECIFICHE</t>
  </si>
  <si>
    <t>REDAZIONE DEL PIANO (PRG/PGT)</t>
  </si>
  <si>
    <t>PUBBLICAZIONE DEL PIANO (PRG/PGT) E RACCOLTA OSSERVAZIONI</t>
  </si>
  <si>
    <t>APPROVAZIONE DEL PIANO (PRG/PGT)</t>
  </si>
  <si>
    <t>PIANI ATTUATIVI DI INIZIATIVA PRIVATA</t>
  </si>
  <si>
    <t>PIANI ATTUATIVI DI INIZIATIVA PUBBLICA</t>
  </si>
  <si>
    <t>CONVENZIONE URBANISTICA:
CALCOLO ONERI</t>
  </si>
  <si>
    <t>CONVENZIONE URBANISTICA:
INDIVIDUAZIONE OPERE DI URBANIZZAZIONE</t>
  </si>
  <si>
    <t>CONVENZIONE URBANISTICA:
CESSIONE DELLE AREE PER OPERE DI URBANIZZAZIONE PRIMARIA E SECONDARIA</t>
  </si>
  <si>
    <t>CONVENZIONE URBANISTICA:
MONETIZZAZIONE AREE STANDARD</t>
  </si>
  <si>
    <t>APPROVAZIONE DEL PIANO ATTUATIVO</t>
  </si>
  <si>
    <t>ESECUZIONE DELLE OPERE DI URBANIZZAZIONE</t>
  </si>
  <si>
    <t>RILASCIO DEL TITOLO ABITATIVO CON CONVENZIONE EDILIZIA</t>
  </si>
  <si>
    <t>ASSEGNAZIONE DELLE PRATICHE PER L'ISTRUTTORIA</t>
  </si>
  <si>
    <t>RICHIESTA DI INTEGRAZIONI DOCUMENTALI</t>
  </si>
  <si>
    <t>CALCOLO DEL CONTRIBUTO DI COSTRUZIONE</t>
  </si>
  <si>
    <t>CONTROLLI DEI TITOLI RILASCIATI</t>
  </si>
  <si>
    <t>INDIVIDUAZIONE DI ILLECITI EDILIZI</t>
  </si>
  <si>
    <t>SANZIONI</t>
  </si>
  <si>
    <t>SANATORIA DEGLI ABUSI</t>
  </si>
  <si>
    <t>Livello di Rischio</t>
  </si>
  <si>
    <t xml:space="preserve">&lt; 3 </t>
  </si>
  <si>
    <t>Nessun rischio</t>
  </si>
  <si>
    <t>da 3  a 7</t>
  </si>
  <si>
    <t>Attenzione</t>
  </si>
  <si>
    <t xml:space="preserve"> da 8  a 12</t>
  </si>
  <si>
    <t>Medio</t>
  </si>
  <si>
    <t>da 13 a 20</t>
  </si>
  <si>
    <t>Serio</t>
  </si>
  <si>
    <t>&gt; 20</t>
  </si>
  <si>
    <t>Elevato</t>
  </si>
  <si>
    <t xml:space="preserve">AREA </t>
  </si>
  <si>
    <t>Inserire 'x' su una sola risposta scelta</t>
  </si>
  <si>
    <t>SOTTO-AREA/PROCESSO</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</si>
  <si>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</si>
  <si>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</si>
  <si>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</si>
  <si>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</si>
  <si>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</si>
  <si>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</si>
  <si>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</si>
  <si>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</si>
  <si>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</si>
  <si>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</si>
  <si>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</si>
  <si>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</si>
  <si>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</si>
  <si>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</si>
  <si>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</si>
  <si>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</si>
  <si>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</si>
  <si>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</si>
  <si>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</si>
  <si>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</si>
  <si>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</si>
  <si>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</si>
  <si>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</si>
  <si>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</si>
  <si>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</si>
  <si>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t xml:space="preserve"> </t>
  </si>
  <si>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</si>
  <si>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</si>
  <si>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</si>
  <si>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</si>
  <si>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</si>
  <si>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</si>
  <si>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</si>
  <si>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</si>
  <si>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</si>
  <si>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</si>
  <si>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</si>
  <si>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</si>
  <si>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</si>
  <si>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</si>
  <si>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</si>
  <si>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</si>
  <si>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</si>
  <si>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</si>
  <si>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</si>
  <si>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</si>
  <si>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</si>
  <si>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</si>
  <si>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</si>
  <si>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</si>
  <si>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</si>
  <si>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</si>
  <si>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r>
      <t xml:space="preserve">Nessun rischio con valori &lt; 3,00
</t>
    </r>
    <r>
      <rPr>
        <b/>
        <sz val="8"/>
        <color indexed="57"/>
        <rFont val="Tahoma"/>
        <family val="2"/>
      </rPr>
      <t xml:space="preserve">Livello rischio "attenzione" con valori tra 3,00  e  7,00 
</t>
    </r>
    <r>
      <rPr>
        <b/>
        <sz val="8"/>
        <color indexed="60"/>
        <rFont val="Tahoma"/>
        <family val="2"/>
      </rPr>
      <t xml:space="preserve">Livello rischio "medio" con valori tra 8,00  e 12,00 
</t>
    </r>
    <r>
      <rPr>
        <b/>
        <sz val="8"/>
        <color indexed="53"/>
        <rFont val="Tahoma"/>
        <family val="2"/>
      </rPr>
      <t xml:space="preserve">Livello rischio  "serio"  con valori tra  13,00   e 20,00 
</t>
    </r>
    <r>
      <rPr>
        <b/>
        <sz val="8"/>
        <color indexed="10"/>
        <rFont val="Tahoma"/>
        <family val="2"/>
      </rPr>
      <t>Livello rischio  "elevato" con valori &gt; 20,00%</t>
    </r>
  </si>
  <si>
    <t>Allegato al PTPC 2018-2020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</si>
</sst>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_-"/>
    <numFmt numFmtId="165" formatCode="_-* #,##0_-;\-* #,##0_-;_-* \-_-;_-@_-"/>
    <numFmt numFmtId="166" formatCode="_(&quot;L.&quot;* #,##0.00_);_(&quot;L.&quot;* \(#,##0.00\);_(&quot;L.&quot;* \-??_);_(@_)"/>
    <numFmt numFmtId="167" formatCode="_-* #,##0.00_-;\-* #,##0.00_-;_-* \-??_-;_-@_-"/>
    <numFmt numFmtId="168" formatCode="#,##0.00_ ;\-#,##0.00\ "/>
  </numFmts>
  <fonts count="3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Tahoma"/>
      <family val="2"/>
    </font>
    <font>
      <sz val="10"/>
      <name val="Tahoma"/>
      <family val="2"/>
    </font>
    <font>
      <b/>
      <sz val="8"/>
      <name val="Tahoma"/>
      <family val="2"/>
    </font>
    <font>
      <b/>
      <sz val="11"/>
      <name val="Tahoma"/>
      <family val="2"/>
    </font>
    <font>
      <sz val="11"/>
      <color indexed="8"/>
      <name val="Tahoma"/>
      <family val="2"/>
    </font>
    <font>
      <sz val="8"/>
      <color indexed="8"/>
      <name val="Tahoma"/>
      <family val="2"/>
    </font>
    <font>
      <sz val="9"/>
      <color indexed="8"/>
      <name val="Tahoma"/>
      <family val="2"/>
    </font>
    <font>
      <b/>
      <sz val="11"/>
      <color indexed="8"/>
      <name val="Tahoma"/>
      <family val="2"/>
    </font>
    <font>
      <b/>
      <sz val="10"/>
      <color indexed="8"/>
      <name val="Tahoma"/>
      <family val="2"/>
    </font>
    <font>
      <b/>
      <sz val="8"/>
      <color indexed="8"/>
      <name val="Tahoma"/>
      <family val="2"/>
    </font>
    <font>
      <sz val="10"/>
      <color indexed="8"/>
      <name val="Tahoma"/>
      <family val="2"/>
    </font>
    <font>
      <b/>
      <sz val="9"/>
      <color indexed="8"/>
      <name val="Tahoma"/>
      <family val="2"/>
    </font>
    <font>
      <b/>
      <sz val="12"/>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b/>
      <sz val="8"/>
      <color indexed="10"/>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64" fontId="0" fillId="0" borderId="0" applyFill="0" applyBorder="0" applyAlignment="0" applyProtection="0"/>
    <xf numFmtId="0" fontId="6" fillId="7" borderId="1" applyNumberFormat="0" applyAlignment="0" applyProtection="0"/>
    <xf numFmtId="167"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0" fontId="7"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cellStyleXfs>
  <cellXfs count="138">
    <xf numFmtId="0" fontId="0" fillId="0" borderId="0" xfId="0" applyAlignment="1">
      <alignment/>
    </xf>
    <xf numFmtId="0" fontId="18" fillId="0" borderId="0" xfId="0" applyFont="1" applyAlignment="1">
      <alignment vertical="center" wrapText="1"/>
    </xf>
    <xf numFmtId="0" fontId="19" fillId="0" borderId="0" xfId="0" applyFont="1" applyAlignment="1">
      <alignment/>
    </xf>
    <xf numFmtId="0" fontId="18" fillId="0" borderId="0" xfId="0" applyFont="1" applyAlignment="1">
      <alignment/>
    </xf>
    <xf numFmtId="0" fontId="18" fillId="0" borderId="10" xfId="0" applyFont="1" applyBorder="1" applyAlignment="1">
      <alignment horizontal="center" vertical="center" wrapText="1"/>
    </xf>
    <xf numFmtId="0" fontId="18" fillId="3" borderId="10" xfId="0" applyFont="1" applyFill="1" applyBorder="1" applyAlignment="1">
      <alignment horizontal="center" vertical="center" wrapText="1"/>
    </xf>
    <xf numFmtId="0" fontId="19" fillId="11" borderId="10" xfId="0" applyFont="1" applyFill="1" applyBorder="1" applyAlignment="1">
      <alignment textRotation="90"/>
    </xf>
    <xf numFmtId="0" fontId="19" fillId="11" borderId="10" xfId="0" applyFont="1" applyFill="1" applyBorder="1" applyAlignment="1">
      <alignment textRotation="90" wrapText="1"/>
    </xf>
    <xf numFmtId="0" fontId="19" fillId="3" borderId="10" xfId="0" applyFont="1" applyFill="1" applyBorder="1" applyAlignment="1">
      <alignment textRotation="90" wrapText="1"/>
    </xf>
    <xf numFmtId="0" fontId="19" fillId="11" borderId="10" xfId="0" applyFont="1" applyFill="1" applyBorder="1" applyAlignment="1">
      <alignment horizontal="center" vertical="center"/>
    </xf>
    <xf numFmtId="0" fontId="19" fillId="11"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0" borderId="11"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xf>
    <xf numFmtId="2" fontId="19" fillId="11" borderId="10" xfId="0" applyNumberFormat="1" applyFont="1" applyFill="1" applyBorder="1" applyAlignment="1">
      <alignment horizontal="right" vertical="center"/>
    </xf>
    <xf numFmtId="2" fontId="19" fillId="3" borderId="10" xfId="0" applyNumberFormat="1" applyFont="1" applyFill="1" applyBorder="1" applyAlignment="1">
      <alignment vertical="center"/>
    </xf>
    <xf numFmtId="168" fontId="21" fillId="2" borderId="10" xfId="44" applyNumberFormat="1" applyFont="1" applyFill="1" applyBorder="1" applyAlignment="1" applyProtection="1">
      <alignment horizontal="center" vertical="center"/>
      <protection/>
    </xf>
    <xf numFmtId="0" fontId="19" fillId="0" borderId="10" xfId="0" applyFont="1" applyBorder="1" applyAlignment="1">
      <alignment horizontal="left" vertical="center" wrapText="1"/>
    </xf>
    <xf numFmtId="2" fontId="19" fillId="11" borderId="10" xfId="0" applyNumberFormat="1" applyFont="1" applyFill="1" applyBorder="1" applyAlignment="1">
      <alignment vertical="center"/>
    </xf>
    <xf numFmtId="0" fontId="19" fillId="0" borderId="12" xfId="49" applyFont="1" applyFill="1" applyBorder="1" applyAlignment="1">
      <alignment vertical="center" wrapText="1"/>
      <protection/>
    </xf>
    <xf numFmtId="0" fontId="19" fillId="0" borderId="11" xfId="0" applyFont="1" applyBorder="1" applyAlignment="1">
      <alignment vertical="center" wrapText="1"/>
    </xf>
    <xf numFmtId="0" fontId="19" fillId="0" borderId="11" xfId="0" applyFont="1" applyBorder="1" applyAlignment="1">
      <alignment horizontal="center" vertical="center"/>
    </xf>
    <xf numFmtId="2" fontId="19" fillId="11" borderId="11" xfId="0" applyNumberFormat="1" applyFont="1" applyFill="1" applyBorder="1" applyAlignment="1">
      <alignment vertical="center"/>
    </xf>
    <xf numFmtId="2" fontId="19" fillId="3" borderId="11" xfId="0" applyNumberFormat="1" applyFont="1" applyFill="1" applyBorder="1" applyAlignment="1">
      <alignment vertical="center"/>
    </xf>
    <xf numFmtId="168" fontId="21" fillId="2" borderId="11" xfId="44" applyNumberFormat="1" applyFont="1" applyFill="1" applyBorder="1" applyAlignment="1" applyProtection="1">
      <alignment horizontal="center" vertical="center"/>
      <protection/>
    </xf>
    <xf numFmtId="0" fontId="19" fillId="0" borderId="13" xfId="0" applyFont="1" applyBorder="1" applyAlignment="1">
      <alignment vertical="center" wrapText="1"/>
    </xf>
    <xf numFmtId="0" fontId="19" fillId="0" borderId="13" xfId="0" applyFont="1" applyBorder="1" applyAlignment="1">
      <alignment horizontal="center" vertical="center"/>
    </xf>
    <xf numFmtId="2" fontId="19" fillId="11" borderId="13" xfId="0" applyNumberFormat="1" applyFont="1" applyFill="1" applyBorder="1" applyAlignment="1">
      <alignment vertical="center"/>
    </xf>
    <xf numFmtId="2" fontId="19" fillId="3" borderId="13" xfId="0" applyNumberFormat="1" applyFont="1" applyFill="1" applyBorder="1" applyAlignment="1">
      <alignment vertical="center"/>
    </xf>
    <xf numFmtId="168" fontId="21" fillId="2" borderId="14" xfId="44" applyNumberFormat="1" applyFont="1" applyFill="1" applyBorder="1" applyAlignment="1" applyProtection="1">
      <alignment horizontal="center" vertical="center"/>
      <protection/>
    </xf>
    <xf numFmtId="168" fontId="21" fillId="2" borderId="15" xfId="44" applyNumberFormat="1" applyFont="1" applyFill="1" applyBorder="1" applyAlignment="1" applyProtection="1">
      <alignment horizontal="center" vertical="center"/>
      <protection/>
    </xf>
    <xf numFmtId="0" fontId="19" fillId="0" borderId="16" xfId="0" applyFont="1" applyBorder="1" applyAlignment="1">
      <alignment vertical="center" wrapText="1"/>
    </xf>
    <xf numFmtId="0" fontId="19" fillId="0" borderId="16" xfId="0" applyFont="1" applyBorder="1" applyAlignment="1">
      <alignment horizontal="center" vertical="center"/>
    </xf>
    <xf numFmtId="2" fontId="19" fillId="11" borderId="16" xfId="0" applyNumberFormat="1" applyFont="1" applyFill="1" applyBorder="1" applyAlignment="1">
      <alignment vertical="center"/>
    </xf>
    <xf numFmtId="2" fontId="19" fillId="3" borderId="16" xfId="0" applyNumberFormat="1" applyFont="1" applyFill="1" applyBorder="1" applyAlignment="1">
      <alignment vertical="center"/>
    </xf>
    <xf numFmtId="168" fontId="21" fillId="2" borderId="17" xfId="44" applyNumberFormat="1" applyFont="1" applyFill="1" applyBorder="1" applyAlignment="1" applyProtection="1">
      <alignment horizontal="center" vertical="center"/>
      <protection/>
    </xf>
    <xf numFmtId="0" fontId="19" fillId="11" borderId="11" xfId="0" applyFont="1" applyFill="1" applyBorder="1" applyAlignment="1">
      <alignment horizontal="center" vertical="center"/>
    </xf>
    <xf numFmtId="0" fontId="19" fillId="11" borderId="11"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3" fillId="0" borderId="19" xfId="0" applyFont="1" applyBorder="1" applyAlignment="1">
      <alignment horizontal="left" vertical="center" wrapText="1"/>
    </xf>
    <xf numFmtId="0" fontId="23" fillId="25" borderId="18" xfId="0" applyFont="1" applyFill="1" applyBorder="1" applyAlignment="1">
      <alignment horizontal="center" vertical="center" wrapText="1"/>
    </xf>
    <xf numFmtId="0" fontId="23" fillId="11" borderId="18" xfId="0" applyFont="1" applyFill="1" applyBorder="1" applyAlignment="1">
      <alignment horizontal="center" vertical="center" wrapText="1"/>
    </xf>
    <xf numFmtId="0" fontId="23" fillId="21" borderId="18" xfId="0" applyFont="1" applyFill="1" applyBorder="1" applyAlignment="1">
      <alignment horizontal="center" vertical="center" wrapText="1"/>
    </xf>
    <xf numFmtId="0" fontId="23" fillId="19" borderId="20" xfId="0" applyFont="1" applyFill="1" applyBorder="1" applyAlignment="1">
      <alignment horizontal="center" vertical="center" wrapText="1"/>
    </xf>
    <xf numFmtId="0" fontId="23" fillId="0" borderId="21" xfId="0" applyFont="1" applyBorder="1" applyAlignment="1">
      <alignment horizontal="left" vertical="center" wrapText="1"/>
    </xf>
    <xf numFmtId="0" fontId="22" fillId="0" borderId="0" xfId="48" applyFont="1" applyAlignment="1">
      <alignment vertical="center"/>
      <protection/>
    </xf>
    <xf numFmtId="0" fontId="24" fillId="0" borderId="0" xfId="48" applyFont="1" applyAlignment="1">
      <alignment horizontal="center" vertical="center"/>
      <protection/>
    </xf>
    <xf numFmtId="0" fontId="25" fillId="0" borderId="0" xfId="48" applyFont="1" applyAlignment="1">
      <alignment horizontal="center" vertical="center"/>
      <protection/>
    </xf>
    <xf numFmtId="0" fontId="22" fillId="0" borderId="0" xfId="48" applyFont="1" applyFill="1" applyAlignment="1">
      <alignment vertical="center"/>
      <protection/>
    </xf>
    <xf numFmtId="0" fontId="26" fillId="0" borderId="22" xfId="48" applyFont="1" applyFill="1" applyBorder="1" applyAlignment="1">
      <alignment horizontal="center" vertical="center" wrapText="1"/>
      <protection/>
    </xf>
    <xf numFmtId="0" fontId="26" fillId="0" borderId="0" xfId="48" applyFont="1" applyFill="1" applyBorder="1" applyAlignment="1">
      <alignment horizontal="center" vertical="center"/>
      <protection/>
    </xf>
    <xf numFmtId="0" fontId="26" fillId="0" borderId="23" xfId="48" applyFont="1" applyFill="1" applyBorder="1" applyAlignment="1">
      <alignment horizontal="center" vertical="center" wrapText="1"/>
      <protection/>
    </xf>
    <xf numFmtId="0" fontId="25" fillId="0" borderId="0" xfId="48" applyFont="1" applyFill="1" applyBorder="1" applyAlignment="1">
      <alignment horizontal="center" vertical="center"/>
      <protection/>
    </xf>
    <xf numFmtId="0" fontId="24" fillId="0" borderId="22" xfId="48" applyFont="1" applyBorder="1" applyAlignment="1">
      <alignment horizontal="center" vertical="center"/>
      <protection/>
    </xf>
    <xf numFmtId="0" fontId="25" fillId="0" borderId="24" xfId="48" applyFont="1" applyBorder="1" applyAlignment="1">
      <alignment horizontal="center" vertical="center"/>
      <protection/>
    </xf>
    <xf numFmtId="0" fontId="24" fillId="0" borderId="25" xfId="48" applyFont="1" applyBorder="1" applyAlignment="1">
      <alignment horizontal="center" vertical="center"/>
      <protection/>
    </xf>
    <xf numFmtId="0" fontId="25" fillId="0" borderId="26" xfId="48" applyFont="1" applyBorder="1" applyAlignment="1">
      <alignment horizontal="center" vertical="center"/>
      <protection/>
    </xf>
    <xf numFmtId="0" fontId="24" fillId="0" borderId="23" xfId="48" applyFont="1" applyBorder="1" applyAlignment="1">
      <alignment horizontal="center" vertical="center"/>
      <protection/>
    </xf>
    <xf numFmtId="0" fontId="25" fillId="0" borderId="27" xfId="48" applyFont="1" applyBorder="1" applyAlignment="1">
      <alignment horizontal="center" vertical="center"/>
      <protection/>
    </xf>
    <xf numFmtId="0" fontId="26" fillId="2" borderId="28" xfId="48" applyFont="1" applyFill="1" applyBorder="1" applyAlignment="1">
      <alignment horizontal="center" vertical="center"/>
      <protection/>
    </xf>
    <xf numFmtId="0" fontId="28" fillId="0" borderId="18" xfId="48" applyFont="1" applyBorder="1" applyAlignment="1">
      <alignment horizontal="left" vertical="center" wrapText="1"/>
      <protection/>
    </xf>
    <xf numFmtId="0" fontId="28" fillId="0" borderId="0" xfId="48" applyFont="1" applyBorder="1" applyAlignment="1">
      <alignment horizontal="left" vertical="center" wrapText="1"/>
      <protection/>
    </xf>
    <xf numFmtId="0" fontId="28" fillId="0" borderId="19" xfId="48" applyFont="1" applyBorder="1" applyAlignment="1">
      <alignment horizontal="left" vertical="center" wrapText="1"/>
      <protection/>
    </xf>
    <xf numFmtId="0" fontId="28" fillId="0" borderId="29" xfId="48" applyFont="1" applyBorder="1" applyAlignment="1">
      <alignment horizontal="left" vertical="center"/>
      <protection/>
    </xf>
    <xf numFmtId="0" fontId="28" fillId="0" borderId="30" xfId="48" applyFont="1" applyBorder="1" applyAlignment="1">
      <alignment horizontal="left" vertical="center"/>
      <protection/>
    </xf>
    <xf numFmtId="0" fontId="24" fillId="0" borderId="31" xfId="48" applyFont="1" applyBorder="1" applyAlignment="1">
      <alignment horizontal="center" vertical="center"/>
      <protection/>
    </xf>
    <xf numFmtId="0" fontId="25" fillId="2" borderId="32" xfId="48" applyFont="1" applyFill="1" applyBorder="1" applyAlignment="1">
      <alignment horizontal="center" vertical="center"/>
      <protection/>
    </xf>
    <xf numFmtId="0" fontId="25" fillId="2" borderId="30" xfId="48" applyFont="1" applyFill="1" applyBorder="1" applyAlignment="1">
      <alignment horizontal="center" vertical="center"/>
      <protection/>
    </xf>
    <xf numFmtId="0" fontId="26" fillId="2" borderId="28" xfId="48" applyFont="1" applyFill="1" applyBorder="1" applyAlignment="1">
      <alignment horizontal="center" vertical="center" wrapText="1"/>
      <protection/>
    </xf>
    <xf numFmtId="0" fontId="25" fillId="2" borderId="28" xfId="48" applyFont="1" applyFill="1" applyBorder="1" applyAlignment="1">
      <alignment horizontal="center" vertical="center"/>
      <protection/>
    </xf>
    <xf numFmtId="0" fontId="22" fillId="0" borderId="18" xfId="48" applyFont="1" applyBorder="1" applyAlignment="1">
      <alignment horizontal="left" vertical="center" wrapText="1"/>
      <protection/>
    </xf>
    <xf numFmtId="0" fontId="22" fillId="0" borderId="0" xfId="48" applyFont="1" applyBorder="1" applyAlignment="1">
      <alignment horizontal="left" vertical="center" wrapText="1"/>
      <protection/>
    </xf>
    <xf numFmtId="0" fontId="22" fillId="0" borderId="19" xfId="48" applyFont="1" applyBorder="1" applyAlignment="1">
      <alignment horizontal="left" vertical="center" wrapText="1"/>
      <protection/>
    </xf>
    <xf numFmtId="0" fontId="28" fillId="0" borderId="32" xfId="48" applyFont="1" applyBorder="1" applyAlignment="1">
      <alignment horizontal="left" vertical="center" wrapText="1"/>
      <protection/>
    </xf>
    <xf numFmtId="0" fontId="26" fillId="2" borderId="25" xfId="48" applyFont="1" applyFill="1" applyBorder="1" applyAlignment="1">
      <alignment horizontal="center" vertical="center" wrapText="1"/>
      <protection/>
    </xf>
    <xf numFmtId="0" fontId="28" fillId="0" borderId="0" xfId="48" applyFont="1" applyBorder="1" applyAlignment="1">
      <alignment horizontal="left" vertical="center"/>
      <protection/>
    </xf>
    <xf numFmtId="0" fontId="24" fillId="0" borderId="0" xfId="48" applyFont="1" applyBorder="1" applyAlignment="1">
      <alignment horizontal="center" vertical="center"/>
      <protection/>
    </xf>
    <xf numFmtId="0" fontId="15" fillId="2" borderId="30" xfId="48" applyFont="1" applyFill="1" applyBorder="1" applyAlignment="1">
      <alignment horizontal="center" vertical="center"/>
      <protection/>
    </xf>
    <xf numFmtId="0" fontId="22" fillId="0" borderId="25" xfId="48" applyFont="1" applyBorder="1" applyAlignment="1">
      <alignment vertical="center"/>
      <protection/>
    </xf>
    <xf numFmtId="0" fontId="22" fillId="0" borderId="0" xfId="48" applyFont="1" applyBorder="1" applyAlignment="1">
      <alignment horizontal="left" vertical="center"/>
      <protection/>
    </xf>
    <xf numFmtId="0" fontId="29" fillId="2" borderId="33" xfId="48" applyFont="1" applyFill="1" applyBorder="1" applyAlignment="1">
      <alignment horizontal="center" vertical="center"/>
      <protection/>
    </xf>
    <xf numFmtId="0" fontId="15" fillId="2" borderId="34" xfId="48" applyFont="1" applyFill="1" applyBorder="1" applyAlignment="1">
      <alignment horizontal="center" vertical="center"/>
      <protection/>
    </xf>
    <xf numFmtId="0" fontId="25" fillId="0" borderId="32" xfId="48" applyFont="1" applyBorder="1" applyAlignment="1">
      <alignment horizontal="center" vertical="center"/>
      <protection/>
    </xf>
    <xf numFmtId="0" fontId="24" fillId="2" borderId="35" xfId="48" applyFont="1" applyFill="1" applyBorder="1" applyAlignment="1">
      <alignment horizontal="center" vertical="center"/>
      <protection/>
    </xf>
    <xf numFmtId="0" fontId="25" fillId="2" borderId="36" xfId="48" applyFont="1" applyFill="1" applyBorder="1" applyAlignment="1">
      <alignment horizontal="center" vertical="center"/>
      <protection/>
    </xf>
    <xf numFmtId="0" fontId="24" fillId="0" borderId="37" xfId="48" applyFont="1" applyBorder="1" applyAlignment="1">
      <alignment horizontal="center" vertical="center"/>
      <protection/>
    </xf>
    <xf numFmtId="0" fontId="24" fillId="0" borderId="38" xfId="48" applyFont="1" applyBorder="1" applyAlignment="1">
      <alignment horizontal="center" vertical="center"/>
      <protection/>
    </xf>
    <xf numFmtId="0" fontId="25" fillId="0" borderId="39" xfId="48" applyFont="1" applyBorder="1" applyAlignment="1">
      <alignment horizontal="center" vertical="center"/>
      <protection/>
    </xf>
    <xf numFmtId="0" fontId="22" fillId="0" borderId="0" xfId="48" applyFont="1" applyFill="1" applyBorder="1" applyAlignment="1">
      <alignment vertical="center"/>
      <protection/>
    </xf>
    <xf numFmtId="0" fontId="26" fillId="22" borderId="25" xfId="48" applyFont="1" applyFill="1" applyBorder="1" applyAlignment="1">
      <alignment horizontal="center" vertical="center" wrapText="1"/>
      <protection/>
    </xf>
    <xf numFmtId="0" fontId="28" fillId="0" borderId="0" xfId="48" applyFont="1" applyBorder="1" applyAlignment="1">
      <alignment horizontal="center" vertical="center" wrapText="1"/>
      <protection/>
    </xf>
    <xf numFmtId="0" fontId="22" fillId="0" borderId="0" xfId="48" applyFont="1" applyBorder="1" applyAlignment="1">
      <alignment horizontal="center" vertical="center"/>
      <protection/>
    </xf>
    <xf numFmtId="0" fontId="22" fillId="0" borderId="0" xfId="48" applyFont="1" applyBorder="1" applyAlignment="1">
      <alignment vertical="center"/>
      <protection/>
    </xf>
    <xf numFmtId="0" fontId="25" fillId="2" borderId="40" xfId="48" applyFont="1" applyFill="1" applyBorder="1" applyAlignment="1">
      <alignment horizontal="center" vertical="center"/>
      <protection/>
    </xf>
    <xf numFmtId="10" fontId="22" fillId="0" borderId="0" xfId="54" applyNumberFormat="1" applyFont="1" applyFill="1" applyBorder="1" applyAlignment="1" applyProtection="1">
      <alignment vertical="center"/>
      <protection/>
    </xf>
    <xf numFmtId="0" fontId="18" fillId="0" borderId="41" xfId="0" applyFont="1" applyBorder="1" applyAlignment="1">
      <alignment horizontal="left" vertical="center" wrapText="1"/>
    </xf>
    <xf numFmtId="0" fontId="18" fillId="0" borderId="41" xfId="0" applyFont="1" applyBorder="1" applyAlignment="1">
      <alignment horizontal="center" vertical="center" wrapText="1"/>
    </xf>
    <xf numFmtId="0" fontId="18" fillId="0" borderId="10" xfId="0" applyFont="1" applyBorder="1" applyAlignment="1">
      <alignment horizontal="center" vertical="center" wrapText="1"/>
    </xf>
    <xf numFmtId="0" fontId="18" fillId="11" borderId="10"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8" fillId="2" borderId="10" xfId="0" applyFont="1" applyFill="1" applyBorder="1" applyAlignment="1">
      <alignment vertical="center" textRotation="90" wrapText="1"/>
    </xf>
    <xf numFmtId="0" fontId="18" fillId="0" borderId="11" xfId="0" applyFont="1" applyBorder="1" applyAlignment="1">
      <alignment horizontal="center" vertical="center" wrapText="1"/>
    </xf>
    <xf numFmtId="0" fontId="18" fillId="0" borderId="42" xfId="0" applyFont="1" applyBorder="1" applyAlignment="1">
      <alignment horizontal="center" vertical="center" wrapText="1"/>
    </xf>
    <xf numFmtId="0" fontId="22" fillId="0" borderId="10" xfId="0" applyFont="1" applyBorder="1" applyAlignment="1">
      <alignment horizontal="center"/>
    </xf>
    <xf numFmtId="0" fontId="26" fillId="0" borderId="43" xfId="48" applyFont="1" applyFill="1" applyBorder="1" applyAlignment="1">
      <alignment horizontal="left" vertical="center"/>
      <protection/>
    </xf>
    <xf numFmtId="0" fontId="27" fillId="2" borderId="44" xfId="48" applyFont="1" applyFill="1" applyBorder="1" applyAlignment="1">
      <alignment horizontal="center" vertical="center" wrapText="1"/>
      <protection/>
    </xf>
    <xf numFmtId="0" fontId="26" fillId="0" borderId="45" xfId="48" applyFont="1" applyFill="1" applyBorder="1" applyAlignment="1">
      <alignment horizontal="left" vertical="center"/>
      <protection/>
    </xf>
    <xf numFmtId="0" fontId="26" fillId="2" borderId="22" xfId="48" applyFont="1" applyFill="1" applyBorder="1" applyAlignment="1">
      <alignment horizontal="center" vertical="center"/>
      <protection/>
    </xf>
    <xf numFmtId="0" fontId="26" fillId="2" borderId="42" xfId="48" applyFont="1" applyFill="1" applyBorder="1" applyAlignment="1">
      <alignment horizontal="center" vertical="center"/>
      <protection/>
    </xf>
    <xf numFmtId="0" fontId="26" fillId="0" borderId="46" xfId="48" applyFont="1" applyBorder="1" applyAlignment="1">
      <alignment horizontal="left" vertical="center" wrapText="1"/>
      <protection/>
    </xf>
    <xf numFmtId="0" fontId="26" fillId="0" borderId="14" xfId="48" applyFont="1" applyBorder="1" applyAlignment="1">
      <alignment horizontal="left" vertical="center"/>
      <protection/>
    </xf>
    <xf numFmtId="0" fontId="28" fillId="0" borderId="15" xfId="48" applyFont="1" applyBorder="1" applyAlignment="1">
      <alignment horizontal="left" vertical="center"/>
      <protection/>
    </xf>
    <xf numFmtId="0" fontId="28" fillId="0" borderId="17" xfId="48" applyFont="1" applyBorder="1" applyAlignment="1">
      <alignment horizontal="left" vertical="center"/>
      <protection/>
    </xf>
    <xf numFmtId="0" fontId="26" fillId="0" borderId="17" xfId="48" applyFont="1" applyBorder="1" applyAlignment="1">
      <alignment horizontal="left" vertical="center"/>
      <protection/>
    </xf>
    <xf numFmtId="0" fontId="26" fillId="2" borderId="42" xfId="48" applyFont="1" applyFill="1" applyBorder="1" applyAlignment="1">
      <alignment horizontal="center" vertical="center" wrapText="1"/>
      <protection/>
    </xf>
    <xf numFmtId="0" fontId="26" fillId="0" borderId="15" xfId="48" applyFont="1" applyBorder="1" applyAlignment="1">
      <alignment horizontal="left" vertical="center"/>
      <protection/>
    </xf>
    <xf numFmtId="0" fontId="28" fillId="0" borderId="14" xfId="48" applyFont="1" applyBorder="1" applyAlignment="1">
      <alignment horizontal="left" vertical="center"/>
      <protection/>
    </xf>
    <xf numFmtId="0" fontId="28" fillId="0" borderId="15" xfId="48" applyFont="1" applyBorder="1" applyAlignment="1">
      <alignment horizontal="left" vertical="center" wrapText="1"/>
      <protection/>
    </xf>
    <xf numFmtId="0" fontId="28" fillId="0" borderId="17" xfId="48" applyFont="1" applyBorder="1" applyAlignment="1">
      <alignment horizontal="left" vertical="center" wrapText="1"/>
      <protection/>
    </xf>
    <xf numFmtId="0" fontId="26" fillId="2" borderId="37" xfId="48" applyFont="1" applyFill="1" applyBorder="1" applyAlignment="1">
      <alignment horizontal="center" vertical="center"/>
      <protection/>
    </xf>
    <xf numFmtId="0" fontId="28" fillId="0" borderId="47" xfId="48" applyFont="1" applyBorder="1" applyAlignment="1">
      <alignment horizontal="left" vertical="center"/>
      <protection/>
    </xf>
    <xf numFmtId="0" fontId="28" fillId="0" borderId="48" xfId="48" applyFont="1" applyBorder="1" applyAlignment="1">
      <alignment horizontal="left" vertical="center"/>
      <protection/>
    </xf>
    <xf numFmtId="0" fontId="28" fillId="0" borderId="49" xfId="48" applyFont="1" applyBorder="1" applyAlignment="1">
      <alignment horizontal="left" vertical="center"/>
      <protection/>
    </xf>
    <xf numFmtId="0" fontId="26" fillId="0" borderId="47" xfId="48" applyFont="1" applyBorder="1" applyAlignment="1">
      <alignment horizontal="left" vertical="center"/>
      <protection/>
    </xf>
    <xf numFmtId="0" fontId="26" fillId="0" borderId="49" xfId="48" applyFont="1" applyBorder="1" applyAlignment="1">
      <alignment horizontal="left" vertical="center"/>
      <protection/>
    </xf>
    <xf numFmtId="0" fontId="26" fillId="0" borderId="48" xfId="48" applyFont="1" applyBorder="1" applyAlignment="1">
      <alignment horizontal="left" vertical="center"/>
      <protection/>
    </xf>
    <xf numFmtId="0" fontId="28" fillId="0" borderId="48" xfId="48" applyFont="1" applyBorder="1" applyAlignment="1">
      <alignment horizontal="left" vertical="center" wrapText="1"/>
      <protection/>
    </xf>
    <xf numFmtId="0" fontId="23" fillId="0" borderId="38" xfId="48" applyFont="1" applyBorder="1" applyAlignment="1">
      <alignment horizontal="left" vertical="center" wrapText="1"/>
      <protection/>
    </xf>
    <xf numFmtId="0" fontId="25" fillId="2" borderId="33" xfId="48" applyFont="1" applyFill="1" applyBorder="1" applyAlignment="1">
      <alignment horizontal="left" vertical="center"/>
      <protection/>
    </xf>
    <xf numFmtId="1" fontId="30" fillId="2" borderId="40" xfId="54" applyNumberFormat="1" applyFont="1" applyFill="1" applyBorder="1" applyAlignment="1" applyProtection="1">
      <alignment horizontal="center" vertical="center"/>
      <protection/>
    </xf>
    <xf numFmtId="0" fontId="31" fillId="0" borderId="50" xfId="48" applyFont="1" applyBorder="1" applyAlignment="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Währung"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64">
      <selection activeCell="C31" sqref="C31:O31"/>
    </sheetView>
  </sheetViews>
  <sheetFormatPr defaultColWidth="9.140625" defaultRowHeight="12.75"/>
  <cols>
    <col min="1" max="2" width="39.421875" style="1" customWidth="1"/>
    <col min="3" max="8" width="6.421875" style="2" customWidth="1"/>
    <col min="9" max="9" width="9.57421875" style="2" customWidth="1"/>
    <col min="10" max="10" width="7.8515625" style="2" customWidth="1"/>
    <col min="11" max="11" width="8.140625" style="2" customWidth="1"/>
    <col min="12" max="12" width="7.8515625" style="2" customWidth="1"/>
    <col min="13" max="13" width="7.140625" style="2" customWidth="1"/>
    <col min="14" max="14" width="9.140625" style="2" customWidth="1"/>
    <col min="15" max="15" width="9.140625" style="3" customWidth="1"/>
    <col min="16" max="16384" width="9.140625" style="2" customWidth="1"/>
  </cols>
  <sheetData>
    <row r="1" spans="1:15" ht="25.5" customHeight="1">
      <c r="A1" s="100" t="s">
        <v>0</v>
      </c>
      <c r="B1" s="100"/>
      <c r="C1" s="101" t="s">
        <v>149</v>
      </c>
      <c r="D1" s="101"/>
      <c r="E1" s="101"/>
      <c r="F1" s="101"/>
      <c r="G1" s="101"/>
      <c r="H1" s="101"/>
      <c r="I1" s="101"/>
      <c r="J1" s="101"/>
      <c r="K1" s="101"/>
      <c r="L1" s="101"/>
      <c r="M1" s="101"/>
      <c r="N1" s="101"/>
      <c r="O1" s="101"/>
    </row>
    <row r="2" spans="1:15" ht="41.25" customHeight="1">
      <c r="A2" s="102"/>
      <c r="B2" s="102"/>
      <c r="C2" s="103" t="s">
        <v>1</v>
      </c>
      <c r="D2" s="103"/>
      <c r="E2" s="103"/>
      <c r="F2" s="103"/>
      <c r="G2" s="103"/>
      <c r="H2" s="103"/>
      <c r="I2" s="104" t="s">
        <v>2</v>
      </c>
      <c r="J2" s="105" t="s">
        <v>3</v>
      </c>
      <c r="K2" s="105"/>
      <c r="L2" s="105"/>
      <c r="M2" s="105"/>
      <c r="N2" s="106" t="s">
        <v>4</v>
      </c>
      <c r="O2" s="107" t="s">
        <v>5</v>
      </c>
    </row>
    <row r="3" spans="1:15" ht="119.25" customHeight="1">
      <c r="A3" s="102"/>
      <c r="B3" s="102"/>
      <c r="C3" s="6" t="s">
        <v>6</v>
      </c>
      <c r="D3" s="6" t="s">
        <v>7</v>
      </c>
      <c r="E3" s="7" t="s">
        <v>8</v>
      </c>
      <c r="F3" s="7" t="s">
        <v>9</v>
      </c>
      <c r="G3" s="7" t="s">
        <v>10</v>
      </c>
      <c r="H3" s="7" t="s">
        <v>11</v>
      </c>
      <c r="I3" s="104"/>
      <c r="J3" s="8" t="s">
        <v>12</v>
      </c>
      <c r="K3" s="8" t="s">
        <v>13</v>
      </c>
      <c r="L3" s="8" t="s">
        <v>14</v>
      </c>
      <c r="M3" s="8" t="s">
        <v>15</v>
      </c>
      <c r="N3" s="106"/>
      <c r="O3" s="107"/>
    </row>
    <row r="4" spans="1:15" ht="40.5" customHeight="1">
      <c r="A4" s="4" t="s">
        <v>16</v>
      </c>
      <c r="B4" s="4" t="s">
        <v>17</v>
      </c>
      <c r="C4" s="9" t="s">
        <v>18</v>
      </c>
      <c r="D4" s="9" t="s">
        <v>19</v>
      </c>
      <c r="E4" s="10" t="s">
        <v>20</v>
      </c>
      <c r="F4" s="10" t="s">
        <v>21</v>
      </c>
      <c r="G4" s="10" t="s">
        <v>22</v>
      </c>
      <c r="H4" s="10" t="s">
        <v>23</v>
      </c>
      <c r="I4" s="10" t="s">
        <v>24</v>
      </c>
      <c r="J4" s="11" t="s">
        <v>25</v>
      </c>
      <c r="K4" s="11" t="s">
        <v>26</v>
      </c>
      <c r="L4" s="11" t="s">
        <v>27</v>
      </c>
      <c r="M4" s="11" t="s">
        <v>28</v>
      </c>
      <c r="N4" s="5" t="s">
        <v>29</v>
      </c>
      <c r="O4" s="12" t="s">
        <v>30</v>
      </c>
    </row>
    <row r="5" spans="1:15" ht="39.75" customHeight="1">
      <c r="A5" s="108" t="s">
        <v>31</v>
      </c>
      <c r="B5" s="14" t="s">
        <v>32</v>
      </c>
      <c r="C5" s="15">
        <v>2</v>
      </c>
      <c r="D5" s="15">
        <v>2</v>
      </c>
      <c r="E5" s="15">
        <v>1</v>
      </c>
      <c r="F5" s="15">
        <v>3</v>
      </c>
      <c r="G5" s="15">
        <v>1</v>
      </c>
      <c r="H5" s="15">
        <v>1</v>
      </c>
      <c r="I5" s="16">
        <f aca="true" t="shared" si="0" ref="I5:I30">(C5+D5+E5+F5+G5+H5)/6</f>
        <v>1.6666666666666667</v>
      </c>
      <c r="J5" s="15">
        <v>1</v>
      </c>
      <c r="K5" s="15">
        <v>1</v>
      </c>
      <c r="L5" s="15">
        <v>1</v>
      </c>
      <c r="M5" s="15">
        <v>3</v>
      </c>
      <c r="N5" s="17">
        <f aca="true" t="shared" si="1" ref="N5:N30">(J5+K5+L5+M5)/4</f>
        <v>1.5</v>
      </c>
      <c r="O5" s="18">
        <f aca="true" t="shared" si="2" ref="O5:O30">I5*N5</f>
        <v>2.5</v>
      </c>
    </row>
    <row r="6" spans="1:15" ht="39.75" customHeight="1">
      <c r="A6" s="108"/>
      <c r="B6" s="14" t="s">
        <v>33</v>
      </c>
      <c r="C6" s="15">
        <v>2</v>
      </c>
      <c r="D6" s="15">
        <v>5</v>
      </c>
      <c r="E6" s="15">
        <v>1</v>
      </c>
      <c r="F6" s="15">
        <v>5</v>
      </c>
      <c r="G6" s="15">
        <v>1</v>
      </c>
      <c r="H6" s="15">
        <v>1</v>
      </c>
      <c r="I6" s="16">
        <f t="shared" si="0"/>
        <v>2.5</v>
      </c>
      <c r="J6" s="15">
        <v>1</v>
      </c>
      <c r="K6" s="15">
        <v>1</v>
      </c>
      <c r="L6" s="15">
        <v>1</v>
      </c>
      <c r="M6" s="15">
        <v>3</v>
      </c>
      <c r="N6" s="17">
        <f t="shared" si="1"/>
        <v>1.5</v>
      </c>
      <c r="O6" s="18">
        <f t="shared" si="2"/>
        <v>3.75</v>
      </c>
    </row>
    <row r="7" spans="1:15" ht="39.75" customHeight="1">
      <c r="A7" s="108"/>
      <c r="B7" s="14" t="s">
        <v>34</v>
      </c>
      <c r="C7" s="15">
        <v>4</v>
      </c>
      <c r="D7" s="15">
        <v>2</v>
      </c>
      <c r="E7" s="15">
        <v>3</v>
      </c>
      <c r="F7" s="15">
        <v>3</v>
      </c>
      <c r="G7" s="15">
        <v>1</v>
      </c>
      <c r="H7" s="15">
        <v>1</v>
      </c>
      <c r="I7" s="16">
        <f t="shared" si="0"/>
        <v>2.3333333333333335</v>
      </c>
      <c r="J7" s="15">
        <v>1</v>
      </c>
      <c r="K7" s="15">
        <v>1</v>
      </c>
      <c r="L7" s="15">
        <v>1</v>
      </c>
      <c r="M7" s="15">
        <v>3</v>
      </c>
      <c r="N7" s="17">
        <f t="shared" si="1"/>
        <v>1.5</v>
      </c>
      <c r="O7" s="18">
        <f t="shared" si="2"/>
        <v>3.5</v>
      </c>
    </row>
    <row r="8" spans="1:15" ht="39.75" customHeight="1">
      <c r="A8" s="108"/>
      <c r="B8" s="14" t="s">
        <v>35</v>
      </c>
      <c r="C8" s="15">
        <v>4</v>
      </c>
      <c r="D8" s="15">
        <v>2</v>
      </c>
      <c r="E8" s="15">
        <v>1</v>
      </c>
      <c r="F8" s="15">
        <v>3</v>
      </c>
      <c r="G8" s="15">
        <v>1</v>
      </c>
      <c r="H8" s="15">
        <v>2</v>
      </c>
      <c r="I8" s="16">
        <f t="shared" si="0"/>
        <v>2.1666666666666665</v>
      </c>
      <c r="J8" s="15">
        <v>5</v>
      </c>
      <c r="K8" s="15">
        <v>1</v>
      </c>
      <c r="L8" s="15">
        <v>1</v>
      </c>
      <c r="M8" s="15">
        <v>3</v>
      </c>
      <c r="N8" s="17">
        <f t="shared" si="1"/>
        <v>2.5</v>
      </c>
      <c r="O8" s="18">
        <f t="shared" si="2"/>
        <v>5.416666666666666</v>
      </c>
    </row>
    <row r="9" spans="1:15" ht="39.75" customHeight="1">
      <c r="A9" s="108"/>
      <c r="B9" s="19" t="s">
        <v>36</v>
      </c>
      <c r="C9" s="15">
        <v>2</v>
      </c>
      <c r="D9" s="15">
        <v>2</v>
      </c>
      <c r="E9" s="15">
        <v>3</v>
      </c>
      <c r="F9" s="15">
        <v>3</v>
      </c>
      <c r="G9" s="15">
        <v>1</v>
      </c>
      <c r="H9" s="15">
        <v>2</v>
      </c>
      <c r="I9" s="20">
        <f t="shared" si="0"/>
        <v>2.1666666666666665</v>
      </c>
      <c r="J9" s="15">
        <v>5</v>
      </c>
      <c r="K9" s="15">
        <v>1</v>
      </c>
      <c r="L9" s="15">
        <v>2</v>
      </c>
      <c r="M9" s="15">
        <v>3</v>
      </c>
      <c r="N9" s="17">
        <f t="shared" si="1"/>
        <v>2.75</v>
      </c>
      <c r="O9" s="18">
        <f t="shared" si="2"/>
        <v>5.958333333333333</v>
      </c>
    </row>
    <row r="10" spans="1:15" ht="39.75" customHeight="1">
      <c r="A10" s="108" t="s">
        <v>37</v>
      </c>
      <c r="B10" s="14" t="s">
        <v>38</v>
      </c>
      <c r="C10" s="15">
        <v>4</v>
      </c>
      <c r="D10" s="15">
        <v>5</v>
      </c>
      <c r="E10" s="15">
        <v>3</v>
      </c>
      <c r="F10" s="15">
        <v>3</v>
      </c>
      <c r="G10" s="15">
        <v>5</v>
      </c>
      <c r="H10" s="15">
        <v>1</v>
      </c>
      <c r="I10" s="20">
        <f t="shared" si="0"/>
        <v>3.5</v>
      </c>
      <c r="J10" s="15">
        <v>1</v>
      </c>
      <c r="K10" s="15">
        <v>1</v>
      </c>
      <c r="L10" s="15">
        <v>2</v>
      </c>
      <c r="M10" s="15">
        <v>3</v>
      </c>
      <c r="N10" s="17">
        <f t="shared" si="1"/>
        <v>1.75</v>
      </c>
      <c r="O10" s="18">
        <f t="shared" si="2"/>
        <v>6.125</v>
      </c>
    </row>
    <row r="11" spans="1:15" ht="39.75" customHeight="1">
      <c r="A11" s="108"/>
      <c r="B11" s="14" t="s">
        <v>39</v>
      </c>
      <c r="C11" s="15">
        <v>4</v>
      </c>
      <c r="D11" s="15">
        <v>5</v>
      </c>
      <c r="E11" s="15">
        <v>3</v>
      </c>
      <c r="F11" s="15">
        <v>5</v>
      </c>
      <c r="G11" s="15">
        <v>1</v>
      </c>
      <c r="H11" s="15">
        <v>1</v>
      </c>
      <c r="I11" s="20">
        <f t="shared" si="0"/>
        <v>3.1666666666666665</v>
      </c>
      <c r="J11" s="15">
        <v>1</v>
      </c>
      <c r="K11" s="15">
        <v>1</v>
      </c>
      <c r="L11" s="15">
        <v>1</v>
      </c>
      <c r="M11" s="15">
        <v>3</v>
      </c>
      <c r="N11" s="17">
        <f t="shared" si="1"/>
        <v>1.5</v>
      </c>
      <c r="O11" s="18">
        <f t="shared" si="2"/>
        <v>4.75</v>
      </c>
    </row>
    <row r="12" spans="1:15" ht="39.75" customHeight="1">
      <c r="A12" s="108"/>
      <c r="B12" s="14" t="s">
        <v>40</v>
      </c>
      <c r="C12" s="15">
        <v>5</v>
      </c>
      <c r="D12" s="15">
        <v>5</v>
      </c>
      <c r="E12" s="15">
        <v>1</v>
      </c>
      <c r="F12" s="15">
        <v>5</v>
      </c>
      <c r="G12" s="15">
        <v>5</v>
      </c>
      <c r="H12" s="15">
        <v>3</v>
      </c>
      <c r="I12" s="20">
        <f t="shared" si="0"/>
        <v>4</v>
      </c>
      <c r="J12" s="15">
        <v>2</v>
      </c>
      <c r="K12" s="15">
        <v>1</v>
      </c>
      <c r="L12" s="15">
        <v>1</v>
      </c>
      <c r="M12" s="15">
        <v>3</v>
      </c>
      <c r="N12" s="17">
        <f t="shared" si="1"/>
        <v>1.75</v>
      </c>
      <c r="O12" s="18">
        <f t="shared" si="2"/>
        <v>7</v>
      </c>
    </row>
    <row r="13" spans="1:15" ht="39.75" customHeight="1">
      <c r="A13" s="108"/>
      <c r="B13" s="14" t="s">
        <v>41</v>
      </c>
      <c r="C13" s="15">
        <v>4</v>
      </c>
      <c r="D13" s="15">
        <v>5</v>
      </c>
      <c r="E13" s="15">
        <v>1</v>
      </c>
      <c r="F13" s="15">
        <v>5</v>
      </c>
      <c r="G13" s="15">
        <v>5</v>
      </c>
      <c r="H13" s="15">
        <v>4</v>
      </c>
      <c r="I13" s="20">
        <f t="shared" si="0"/>
        <v>4</v>
      </c>
      <c r="J13" s="15">
        <v>2</v>
      </c>
      <c r="K13" s="15">
        <v>1</v>
      </c>
      <c r="L13" s="15">
        <v>1</v>
      </c>
      <c r="M13" s="15">
        <v>3</v>
      </c>
      <c r="N13" s="17">
        <f t="shared" si="1"/>
        <v>1.75</v>
      </c>
      <c r="O13" s="18">
        <f t="shared" si="2"/>
        <v>7</v>
      </c>
    </row>
    <row r="14" spans="1:15" ht="39.75" customHeight="1">
      <c r="A14" s="108"/>
      <c r="B14" s="14" t="s">
        <v>42</v>
      </c>
      <c r="C14" s="15">
        <v>4</v>
      </c>
      <c r="D14" s="15">
        <v>5</v>
      </c>
      <c r="E14" s="15">
        <v>3</v>
      </c>
      <c r="F14" s="15">
        <v>5</v>
      </c>
      <c r="G14" s="15">
        <v>5</v>
      </c>
      <c r="H14" s="15">
        <v>3</v>
      </c>
      <c r="I14" s="20">
        <f t="shared" si="0"/>
        <v>4.166666666666667</v>
      </c>
      <c r="J14" s="15">
        <v>2</v>
      </c>
      <c r="K14" s="15">
        <v>1</v>
      </c>
      <c r="L14" s="15">
        <v>0</v>
      </c>
      <c r="M14" s="15">
        <v>1</v>
      </c>
      <c r="N14" s="17">
        <f t="shared" si="1"/>
        <v>1</v>
      </c>
      <c r="O14" s="18">
        <f t="shared" si="2"/>
        <v>4.166666666666667</v>
      </c>
    </row>
    <row r="15" spans="1:15" ht="39.75" customHeight="1">
      <c r="A15" s="108"/>
      <c r="B15" s="14" t="s">
        <v>43</v>
      </c>
      <c r="C15" s="15">
        <v>4</v>
      </c>
      <c r="D15" s="15">
        <v>5</v>
      </c>
      <c r="E15" s="15">
        <v>3</v>
      </c>
      <c r="F15" s="15">
        <v>3</v>
      </c>
      <c r="G15" s="15">
        <v>5</v>
      </c>
      <c r="H15" s="15">
        <v>3</v>
      </c>
      <c r="I15" s="20">
        <f t="shared" si="0"/>
        <v>3.8333333333333335</v>
      </c>
      <c r="J15" s="15">
        <v>2</v>
      </c>
      <c r="K15" s="15">
        <v>1</v>
      </c>
      <c r="L15" s="15">
        <v>1</v>
      </c>
      <c r="M15" s="15">
        <v>1</v>
      </c>
      <c r="N15" s="17">
        <f t="shared" si="1"/>
        <v>1.25</v>
      </c>
      <c r="O15" s="18">
        <f t="shared" si="2"/>
        <v>4.791666666666667</v>
      </c>
    </row>
    <row r="16" spans="1:15" ht="39.75" customHeight="1">
      <c r="A16" s="108"/>
      <c r="B16" s="14" t="s">
        <v>44</v>
      </c>
      <c r="C16" s="15">
        <v>3</v>
      </c>
      <c r="D16" s="15">
        <v>5</v>
      </c>
      <c r="E16" s="15">
        <v>1</v>
      </c>
      <c r="F16" s="15">
        <v>5</v>
      </c>
      <c r="G16" s="15">
        <v>1</v>
      </c>
      <c r="H16" s="15">
        <v>2</v>
      </c>
      <c r="I16" s="20">
        <f t="shared" si="0"/>
        <v>2.8333333333333335</v>
      </c>
      <c r="J16" s="15">
        <v>1</v>
      </c>
      <c r="K16" s="15">
        <v>1</v>
      </c>
      <c r="L16" s="15">
        <v>1</v>
      </c>
      <c r="M16" s="15">
        <v>1</v>
      </c>
      <c r="N16" s="17">
        <f t="shared" si="1"/>
        <v>1</v>
      </c>
      <c r="O16" s="18">
        <f t="shared" si="2"/>
        <v>2.8333333333333335</v>
      </c>
    </row>
    <row r="17" spans="1:15" ht="39.75" customHeight="1">
      <c r="A17" s="108"/>
      <c r="B17" s="14" t="s">
        <v>45</v>
      </c>
      <c r="C17" s="15">
        <v>1</v>
      </c>
      <c r="D17" s="15">
        <v>5</v>
      </c>
      <c r="E17" s="15">
        <v>3</v>
      </c>
      <c r="F17" s="15">
        <v>3</v>
      </c>
      <c r="G17" s="15">
        <v>1</v>
      </c>
      <c r="H17" s="15">
        <v>1</v>
      </c>
      <c r="I17" s="20">
        <f t="shared" si="0"/>
        <v>2.3333333333333335</v>
      </c>
      <c r="J17" s="15">
        <v>2</v>
      </c>
      <c r="K17" s="15">
        <v>1</v>
      </c>
      <c r="L17" s="15">
        <v>0</v>
      </c>
      <c r="M17" s="15">
        <v>2</v>
      </c>
      <c r="N17" s="17">
        <f t="shared" si="1"/>
        <v>1.25</v>
      </c>
      <c r="O17" s="18">
        <f t="shared" si="2"/>
        <v>2.916666666666667</v>
      </c>
    </row>
    <row r="18" spans="1:15" ht="39.75" customHeight="1">
      <c r="A18" s="108"/>
      <c r="B18" s="14" t="s">
        <v>46</v>
      </c>
      <c r="C18" s="15">
        <v>4</v>
      </c>
      <c r="D18" s="15">
        <v>5</v>
      </c>
      <c r="E18" s="15">
        <v>1</v>
      </c>
      <c r="F18" s="15">
        <v>1</v>
      </c>
      <c r="G18" s="15">
        <v>1</v>
      </c>
      <c r="H18" s="15">
        <v>3</v>
      </c>
      <c r="I18" s="20">
        <f t="shared" si="0"/>
        <v>2.5</v>
      </c>
      <c r="J18" s="15">
        <v>2</v>
      </c>
      <c r="K18" s="15">
        <v>1</v>
      </c>
      <c r="L18" s="15">
        <v>0</v>
      </c>
      <c r="M18" s="15">
        <v>2</v>
      </c>
      <c r="N18" s="17">
        <f t="shared" si="1"/>
        <v>1.25</v>
      </c>
      <c r="O18" s="18">
        <f t="shared" si="2"/>
        <v>3.125</v>
      </c>
    </row>
    <row r="19" spans="1:15" ht="39.75" customHeight="1">
      <c r="A19" s="108"/>
      <c r="B19" s="21" t="s">
        <v>47</v>
      </c>
      <c r="C19" s="15">
        <v>5</v>
      </c>
      <c r="D19" s="15">
        <v>5</v>
      </c>
      <c r="E19" s="15">
        <v>1</v>
      </c>
      <c r="F19" s="15">
        <v>3</v>
      </c>
      <c r="G19" s="15">
        <v>1</v>
      </c>
      <c r="H19" s="15">
        <v>4</v>
      </c>
      <c r="I19" s="20">
        <f t="shared" si="0"/>
        <v>3.1666666666666665</v>
      </c>
      <c r="J19" s="15">
        <v>2</v>
      </c>
      <c r="K19" s="15">
        <v>1</v>
      </c>
      <c r="L19" s="15">
        <v>1</v>
      </c>
      <c r="M19" s="15">
        <v>3</v>
      </c>
      <c r="N19" s="17">
        <f t="shared" si="1"/>
        <v>1.75</v>
      </c>
      <c r="O19" s="18">
        <f t="shared" si="2"/>
        <v>5.541666666666666</v>
      </c>
    </row>
    <row r="20" spans="1:15" ht="39.75" customHeight="1">
      <c r="A20" s="108"/>
      <c r="B20" s="14" t="s">
        <v>48</v>
      </c>
      <c r="C20" s="15">
        <v>2</v>
      </c>
      <c r="D20" s="15">
        <v>5</v>
      </c>
      <c r="E20" s="15">
        <v>3</v>
      </c>
      <c r="F20" s="15">
        <v>3</v>
      </c>
      <c r="G20" s="15">
        <v>5</v>
      </c>
      <c r="H20" s="15">
        <v>2</v>
      </c>
      <c r="I20" s="20">
        <f t="shared" si="0"/>
        <v>3.3333333333333335</v>
      </c>
      <c r="J20" s="15">
        <v>2</v>
      </c>
      <c r="K20" s="15">
        <v>1</v>
      </c>
      <c r="L20" s="15">
        <v>0</v>
      </c>
      <c r="M20" s="15">
        <v>2</v>
      </c>
      <c r="N20" s="17">
        <f t="shared" si="1"/>
        <v>1.25</v>
      </c>
      <c r="O20" s="18">
        <f t="shared" si="2"/>
        <v>4.166666666666667</v>
      </c>
    </row>
    <row r="21" spans="1:15" ht="39.75" customHeight="1">
      <c r="A21" s="108"/>
      <c r="B21" s="14" t="s">
        <v>49</v>
      </c>
      <c r="C21" s="15">
        <v>4</v>
      </c>
      <c r="D21" s="15">
        <v>5</v>
      </c>
      <c r="E21" s="15">
        <v>1</v>
      </c>
      <c r="F21" s="15">
        <v>1</v>
      </c>
      <c r="G21" s="15">
        <v>1</v>
      </c>
      <c r="H21" s="15">
        <v>2</v>
      </c>
      <c r="I21" s="20">
        <f t="shared" si="0"/>
        <v>2.3333333333333335</v>
      </c>
      <c r="J21" s="15">
        <v>1</v>
      </c>
      <c r="K21" s="15">
        <v>1</v>
      </c>
      <c r="L21" s="15">
        <v>0</v>
      </c>
      <c r="M21" s="15">
        <v>3</v>
      </c>
      <c r="N21" s="17">
        <f t="shared" si="1"/>
        <v>1.25</v>
      </c>
      <c r="O21" s="18">
        <f t="shared" si="2"/>
        <v>2.916666666666667</v>
      </c>
    </row>
    <row r="22" spans="1:15" ht="39.75" customHeight="1">
      <c r="A22" s="108" t="s">
        <v>50</v>
      </c>
      <c r="B22" s="14" t="s">
        <v>51</v>
      </c>
      <c r="C22" s="15">
        <v>3</v>
      </c>
      <c r="D22" s="15">
        <v>5</v>
      </c>
      <c r="E22" s="15">
        <v>1</v>
      </c>
      <c r="F22" s="15">
        <v>1</v>
      </c>
      <c r="G22" s="15">
        <v>1</v>
      </c>
      <c r="H22" s="15">
        <v>3</v>
      </c>
      <c r="I22" s="20">
        <f t="shared" si="0"/>
        <v>2.3333333333333335</v>
      </c>
      <c r="J22" s="15">
        <v>1</v>
      </c>
      <c r="K22" s="15">
        <v>1</v>
      </c>
      <c r="L22" s="15">
        <v>0</v>
      </c>
      <c r="M22" s="15">
        <v>3</v>
      </c>
      <c r="N22" s="17">
        <f t="shared" si="1"/>
        <v>1.25</v>
      </c>
      <c r="O22" s="18">
        <f t="shared" si="2"/>
        <v>2.916666666666667</v>
      </c>
    </row>
    <row r="23" spans="1:15" ht="39.75" customHeight="1">
      <c r="A23" s="108"/>
      <c r="B23" s="14" t="s">
        <v>52</v>
      </c>
      <c r="C23" s="15">
        <v>4</v>
      </c>
      <c r="D23" s="15">
        <v>5</v>
      </c>
      <c r="E23" s="15">
        <v>3</v>
      </c>
      <c r="F23" s="15">
        <v>3</v>
      </c>
      <c r="G23" s="15">
        <v>1</v>
      </c>
      <c r="H23" s="15">
        <v>3</v>
      </c>
      <c r="I23" s="20">
        <f t="shared" si="0"/>
        <v>3.1666666666666665</v>
      </c>
      <c r="J23" s="15">
        <v>2</v>
      </c>
      <c r="K23" s="15">
        <v>1</v>
      </c>
      <c r="L23" s="15">
        <v>0</v>
      </c>
      <c r="M23" s="15">
        <v>2</v>
      </c>
      <c r="N23" s="17">
        <f t="shared" si="1"/>
        <v>1.25</v>
      </c>
      <c r="O23" s="18">
        <f t="shared" si="2"/>
        <v>3.958333333333333</v>
      </c>
    </row>
    <row r="24" spans="1:15" ht="39.75" customHeight="1">
      <c r="A24" s="108"/>
      <c r="B24" s="14" t="s">
        <v>53</v>
      </c>
      <c r="C24" s="15">
        <v>3</v>
      </c>
      <c r="D24" s="15">
        <v>5</v>
      </c>
      <c r="E24" s="15">
        <v>1</v>
      </c>
      <c r="F24" s="15">
        <v>5</v>
      </c>
      <c r="G24" s="15">
        <v>1</v>
      </c>
      <c r="H24" s="15">
        <v>3</v>
      </c>
      <c r="I24" s="20">
        <f t="shared" si="0"/>
        <v>3</v>
      </c>
      <c r="J24" s="15">
        <v>1</v>
      </c>
      <c r="K24" s="15">
        <v>1</v>
      </c>
      <c r="L24" s="15">
        <v>0</v>
      </c>
      <c r="M24" s="15">
        <v>3</v>
      </c>
      <c r="N24" s="17">
        <f t="shared" si="1"/>
        <v>1.25</v>
      </c>
      <c r="O24" s="18">
        <f t="shared" si="2"/>
        <v>3.75</v>
      </c>
    </row>
    <row r="25" spans="1:15" ht="39.75" customHeight="1">
      <c r="A25" s="108"/>
      <c r="B25" s="22" t="s">
        <v>54</v>
      </c>
      <c r="C25" s="23">
        <v>3</v>
      </c>
      <c r="D25" s="23">
        <v>5</v>
      </c>
      <c r="E25" s="23">
        <v>1</v>
      </c>
      <c r="F25" s="23">
        <v>3</v>
      </c>
      <c r="G25" s="23">
        <v>1</v>
      </c>
      <c r="H25" s="23">
        <v>4</v>
      </c>
      <c r="I25" s="24">
        <f t="shared" si="0"/>
        <v>2.8333333333333335</v>
      </c>
      <c r="J25" s="23">
        <v>1</v>
      </c>
      <c r="K25" s="23">
        <v>1</v>
      </c>
      <c r="L25" s="23">
        <v>0</v>
      </c>
      <c r="M25" s="23">
        <v>3</v>
      </c>
      <c r="N25" s="25">
        <f t="shared" si="1"/>
        <v>1.25</v>
      </c>
      <c r="O25" s="26">
        <f t="shared" si="2"/>
        <v>3.541666666666667</v>
      </c>
    </row>
    <row r="26" spans="1:15" ht="39.75" customHeight="1">
      <c r="A26" s="109" t="s">
        <v>55</v>
      </c>
      <c r="B26" s="27" t="s">
        <v>56</v>
      </c>
      <c r="C26" s="28">
        <v>3</v>
      </c>
      <c r="D26" s="28">
        <v>5</v>
      </c>
      <c r="E26" s="28">
        <v>1</v>
      </c>
      <c r="F26" s="28">
        <v>3</v>
      </c>
      <c r="G26" s="28">
        <v>1</v>
      </c>
      <c r="H26" s="28">
        <v>2</v>
      </c>
      <c r="I26" s="29">
        <f t="shared" si="0"/>
        <v>2.5</v>
      </c>
      <c r="J26" s="28">
        <v>1</v>
      </c>
      <c r="K26" s="28">
        <v>1</v>
      </c>
      <c r="L26" s="28">
        <v>0</v>
      </c>
      <c r="M26" s="28">
        <v>3</v>
      </c>
      <c r="N26" s="30">
        <f t="shared" si="1"/>
        <v>1.25</v>
      </c>
      <c r="O26" s="31">
        <f t="shared" si="2"/>
        <v>3.125</v>
      </c>
    </row>
    <row r="27" spans="1:15" ht="39.75" customHeight="1">
      <c r="A27" s="109"/>
      <c r="B27" s="14" t="s">
        <v>57</v>
      </c>
      <c r="C27" s="15">
        <v>3</v>
      </c>
      <c r="D27" s="15">
        <v>5</v>
      </c>
      <c r="E27" s="15">
        <v>1</v>
      </c>
      <c r="F27" s="15">
        <v>5</v>
      </c>
      <c r="G27" s="15">
        <v>1</v>
      </c>
      <c r="H27" s="15">
        <v>3</v>
      </c>
      <c r="I27" s="20">
        <f t="shared" si="0"/>
        <v>3</v>
      </c>
      <c r="J27" s="15">
        <v>1</v>
      </c>
      <c r="K27" s="15">
        <v>1</v>
      </c>
      <c r="L27" s="15">
        <v>0</v>
      </c>
      <c r="M27" s="15">
        <v>3</v>
      </c>
      <c r="N27" s="17">
        <f t="shared" si="1"/>
        <v>1.25</v>
      </c>
      <c r="O27" s="32">
        <f t="shared" si="2"/>
        <v>3.75</v>
      </c>
    </row>
    <row r="28" spans="1:15" ht="39.75" customHeight="1">
      <c r="A28" s="109"/>
      <c r="B28" s="14" t="s">
        <v>58</v>
      </c>
      <c r="C28" s="15">
        <v>5</v>
      </c>
      <c r="D28" s="15">
        <v>5</v>
      </c>
      <c r="E28" s="15">
        <v>1</v>
      </c>
      <c r="F28" s="15">
        <v>3</v>
      </c>
      <c r="G28" s="15">
        <v>1</v>
      </c>
      <c r="H28" s="15">
        <v>2</v>
      </c>
      <c r="I28" s="20">
        <f t="shared" si="0"/>
        <v>2.8333333333333335</v>
      </c>
      <c r="J28" s="15">
        <v>1</v>
      </c>
      <c r="K28" s="15">
        <v>1</v>
      </c>
      <c r="L28" s="15">
        <v>1</v>
      </c>
      <c r="M28" s="15">
        <v>2</v>
      </c>
      <c r="N28" s="17">
        <f t="shared" si="1"/>
        <v>1.25</v>
      </c>
      <c r="O28" s="32">
        <f t="shared" si="2"/>
        <v>3.541666666666667</v>
      </c>
    </row>
    <row r="29" spans="1:15" ht="39.75" customHeight="1">
      <c r="A29" s="109"/>
      <c r="B29" s="14" t="s">
        <v>59</v>
      </c>
      <c r="C29" s="15">
        <v>5</v>
      </c>
      <c r="D29" s="15">
        <v>5</v>
      </c>
      <c r="E29" s="15">
        <v>1</v>
      </c>
      <c r="F29" s="15">
        <v>3</v>
      </c>
      <c r="G29" s="15">
        <v>1</v>
      </c>
      <c r="H29" s="15">
        <v>2</v>
      </c>
      <c r="I29" s="20">
        <f t="shared" si="0"/>
        <v>2.8333333333333335</v>
      </c>
      <c r="J29" s="15">
        <v>1</v>
      </c>
      <c r="K29" s="15">
        <v>1</v>
      </c>
      <c r="L29" s="15">
        <v>0</v>
      </c>
      <c r="M29" s="15">
        <v>3</v>
      </c>
      <c r="N29" s="17">
        <f t="shared" si="1"/>
        <v>1.25</v>
      </c>
      <c r="O29" s="32">
        <f t="shared" si="2"/>
        <v>3.541666666666667</v>
      </c>
    </row>
    <row r="30" spans="1:15" ht="39.75" customHeight="1">
      <c r="A30" s="109"/>
      <c r="B30" s="33" t="s">
        <v>60</v>
      </c>
      <c r="C30" s="34">
        <v>4</v>
      </c>
      <c r="D30" s="34">
        <v>5</v>
      </c>
      <c r="E30" s="34">
        <v>1</v>
      </c>
      <c r="F30" s="34">
        <v>3</v>
      </c>
      <c r="G30" s="34">
        <v>1</v>
      </c>
      <c r="H30" s="34">
        <v>3</v>
      </c>
      <c r="I30" s="35">
        <f t="shared" si="0"/>
        <v>2.8333333333333335</v>
      </c>
      <c r="J30" s="34">
        <v>1</v>
      </c>
      <c r="K30" s="34">
        <v>1</v>
      </c>
      <c r="L30" s="34">
        <v>1</v>
      </c>
      <c r="M30" s="34">
        <v>3</v>
      </c>
      <c r="N30" s="36">
        <f t="shared" si="1"/>
        <v>1.5</v>
      </c>
      <c r="O30" s="37">
        <f t="shared" si="2"/>
        <v>4.25</v>
      </c>
    </row>
    <row r="31" spans="1:15" ht="25.5" customHeight="1">
      <c r="A31" s="100" t="s">
        <v>0</v>
      </c>
      <c r="B31" s="100"/>
      <c r="C31" s="101" t="s">
        <v>149</v>
      </c>
      <c r="D31" s="101"/>
      <c r="E31" s="101"/>
      <c r="F31" s="101"/>
      <c r="G31" s="101"/>
      <c r="H31" s="101"/>
      <c r="I31" s="101"/>
      <c r="J31" s="101"/>
      <c r="K31" s="101"/>
      <c r="L31" s="101"/>
      <c r="M31" s="101"/>
      <c r="N31" s="101"/>
      <c r="O31" s="101"/>
    </row>
    <row r="32" spans="1:15" ht="41.25" customHeight="1">
      <c r="A32" s="102"/>
      <c r="B32" s="102"/>
      <c r="C32" s="103" t="s">
        <v>1</v>
      </c>
      <c r="D32" s="103"/>
      <c r="E32" s="103"/>
      <c r="F32" s="103"/>
      <c r="G32" s="103"/>
      <c r="H32" s="103"/>
      <c r="I32" s="104" t="s">
        <v>2</v>
      </c>
      <c r="J32" s="105" t="s">
        <v>3</v>
      </c>
      <c r="K32" s="105"/>
      <c r="L32" s="105"/>
      <c r="M32" s="105"/>
      <c r="N32" s="106" t="s">
        <v>4</v>
      </c>
      <c r="O32" s="107" t="s">
        <v>5</v>
      </c>
    </row>
    <row r="33" spans="1:15" ht="119.25" customHeight="1">
      <c r="A33" s="102"/>
      <c r="B33" s="102"/>
      <c r="C33" s="6" t="s">
        <v>6</v>
      </c>
      <c r="D33" s="6" t="s">
        <v>7</v>
      </c>
      <c r="E33" s="7" t="s">
        <v>8</v>
      </c>
      <c r="F33" s="7" t="s">
        <v>9</v>
      </c>
      <c r="G33" s="7" t="s">
        <v>10</v>
      </c>
      <c r="H33" s="7" t="s">
        <v>11</v>
      </c>
      <c r="I33" s="104"/>
      <c r="J33" s="8" t="s">
        <v>12</v>
      </c>
      <c r="K33" s="8" t="s">
        <v>13</v>
      </c>
      <c r="L33" s="8" t="s">
        <v>14</v>
      </c>
      <c r="M33" s="8" t="s">
        <v>15</v>
      </c>
      <c r="N33" s="106"/>
      <c r="O33" s="107"/>
    </row>
    <row r="34" spans="1:15" ht="12.75">
      <c r="A34" s="13"/>
      <c r="B34" s="13" t="s">
        <v>17</v>
      </c>
      <c r="C34" s="38" t="s">
        <v>18</v>
      </c>
      <c r="D34" s="38" t="s">
        <v>19</v>
      </c>
      <c r="E34" s="39" t="s">
        <v>20</v>
      </c>
      <c r="F34" s="39" t="s">
        <v>21</v>
      </c>
      <c r="G34" s="39" t="s">
        <v>22</v>
      </c>
      <c r="H34" s="39" t="s">
        <v>23</v>
      </c>
      <c r="I34" s="39" t="s">
        <v>24</v>
      </c>
      <c r="J34" s="40" t="s">
        <v>25</v>
      </c>
      <c r="K34" s="40" t="s">
        <v>26</v>
      </c>
      <c r="L34" s="40" t="s">
        <v>27</v>
      </c>
      <c r="M34" s="40" t="s">
        <v>28</v>
      </c>
      <c r="N34" s="41" t="s">
        <v>29</v>
      </c>
      <c r="O34" s="42" t="s">
        <v>30</v>
      </c>
    </row>
    <row r="35" spans="1:15" ht="15.75" customHeight="1">
      <c r="A35" s="109" t="s">
        <v>61</v>
      </c>
      <c r="B35" s="27" t="s">
        <v>62</v>
      </c>
      <c r="C35" s="28">
        <v>1</v>
      </c>
      <c r="D35" s="28">
        <v>5</v>
      </c>
      <c r="E35" s="28">
        <v>1</v>
      </c>
      <c r="F35" s="28">
        <v>3</v>
      </c>
      <c r="G35" s="28">
        <v>2</v>
      </c>
      <c r="H35" s="28">
        <v>4</v>
      </c>
      <c r="I35" s="29">
        <f aca="true" t="shared" si="3" ref="I35:I54">(C35+D35+E35+F35+G35+H35)/6</f>
        <v>2.6666666666666665</v>
      </c>
      <c r="J35" s="28">
        <v>1</v>
      </c>
      <c r="K35" s="28">
        <v>1</v>
      </c>
      <c r="L35" s="28">
        <v>0</v>
      </c>
      <c r="M35" s="28">
        <v>3</v>
      </c>
      <c r="N35" s="30">
        <f aca="true" t="shared" si="4" ref="N35:N54">(J35+K35+L35+M35)/4</f>
        <v>1.25</v>
      </c>
      <c r="O35" s="31">
        <f aca="true" t="shared" si="5" ref="O35:O54">I35*N35</f>
        <v>3.333333333333333</v>
      </c>
    </row>
    <row r="36" spans="1:15" ht="14.25">
      <c r="A36" s="109"/>
      <c r="B36" s="14" t="s">
        <v>63</v>
      </c>
      <c r="C36" s="15">
        <v>1</v>
      </c>
      <c r="D36" s="15">
        <v>5</v>
      </c>
      <c r="E36" s="15">
        <v>1</v>
      </c>
      <c r="F36" s="15">
        <v>1</v>
      </c>
      <c r="G36" s="15">
        <v>3</v>
      </c>
      <c r="H36" s="15">
        <v>5</v>
      </c>
      <c r="I36" s="20">
        <f t="shared" si="3"/>
        <v>2.6666666666666665</v>
      </c>
      <c r="J36" s="15">
        <v>1</v>
      </c>
      <c r="K36" s="15">
        <v>1</v>
      </c>
      <c r="L36" s="15">
        <v>1</v>
      </c>
      <c r="M36" s="15">
        <v>3</v>
      </c>
      <c r="N36" s="17">
        <f t="shared" si="4"/>
        <v>1.5</v>
      </c>
      <c r="O36" s="32">
        <f t="shared" si="5"/>
        <v>4</v>
      </c>
    </row>
    <row r="37" spans="1:15" ht="25.5">
      <c r="A37" s="109"/>
      <c r="B37" s="14" t="s">
        <v>64</v>
      </c>
      <c r="C37" s="15">
        <v>1</v>
      </c>
      <c r="D37" s="15">
        <v>2</v>
      </c>
      <c r="E37" s="15">
        <v>1</v>
      </c>
      <c r="F37" s="15">
        <v>1</v>
      </c>
      <c r="G37" s="15">
        <v>0</v>
      </c>
      <c r="H37" s="15">
        <v>4</v>
      </c>
      <c r="I37" s="20">
        <f t="shared" si="3"/>
        <v>1.5</v>
      </c>
      <c r="J37" s="15">
        <v>1</v>
      </c>
      <c r="K37" s="15">
        <v>1</v>
      </c>
      <c r="L37" s="15">
        <v>0</v>
      </c>
      <c r="M37" s="15">
        <v>3</v>
      </c>
      <c r="N37" s="17">
        <f t="shared" si="4"/>
        <v>1.25</v>
      </c>
      <c r="O37" s="32">
        <f t="shared" si="5"/>
        <v>1.875</v>
      </c>
    </row>
    <row r="38" spans="1:15" ht="14.25">
      <c r="A38" s="109"/>
      <c r="B38" s="14" t="s">
        <v>65</v>
      </c>
      <c r="C38" s="15">
        <v>2</v>
      </c>
      <c r="D38" s="15">
        <v>5</v>
      </c>
      <c r="E38" s="15">
        <v>3</v>
      </c>
      <c r="F38" s="15">
        <v>3</v>
      </c>
      <c r="G38" s="15">
        <v>1</v>
      </c>
      <c r="H38" s="15">
        <v>2</v>
      </c>
      <c r="I38" s="20">
        <f t="shared" si="3"/>
        <v>2.6666666666666665</v>
      </c>
      <c r="J38" s="15">
        <v>2</v>
      </c>
      <c r="K38" s="15">
        <v>1</v>
      </c>
      <c r="L38" s="15">
        <v>1</v>
      </c>
      <c r="M38" s="15">
        <v>3</v>
      </c>
      <c r="N38" s="17">
        <f t="shared" si="4"/>
        <v>1.75</v>
      </c>
      <c r="O38" s="32">
        <f t="shared" si="5"/>
        <v>4.666666666666666</v>
      </c>
    </row>
    <row r="39" spans="1:15" ht="14.25">
      <c r="A39" s="109"/>
      <c r="B39" s="14" t="s">
        <v>66</v>
      </c>
      <c r="C39" s="15">
        <v>2</v>
      </c>
      <c r="D39" s="15">
        <v>5</v>
      </c>
      <c r="E39" s="15">
        <v>1</v>
      </c>
      <c r="F39" s="15">
        <v>3</v>
      </c>
      <c r="G39" s="15">
        <v>1</v>
      </c>
      <c r="H39" s="15">
        <v>2</v>
      </c>
      <c r="I39" s="20">
        <f t="shared" si="3"/>
        <v>2.3333333333333335</v>
      </c>
      <c r="J39" s="15">
        <v>1</v>
      </c>
      <c r="K39" s="15">
        <v>1</v>
      </c>
      <c r="L39" s="15">
        <v>0</v>
      </c>
      <c r="M39" s="15">
        <v>3</v>
      </c>
      <c r="N39" s="17">
        <f t="shared" si="4"/>
        <v>1.25</v>
      </c>
      <c r="O39" s="32">
        <f t="shared" si="5"/>
        <v>2.916666666666667</v>
      </c>
    </row>
    <row r="40" spans="1:15" ht="14.25">
      <c r="A40" s="109"/>
      <c r="B40" s="14" t="s">
        <v>67</v>
      </c>
      <c r="C40" s="15">
        <v>2</v>
      </c>
      <c r="D40" s="15">
        <v>5</v>
      </c>
      <c r="E40" s="15">
        <v>1</v>
      </c>
      <c r="F40" s="15">
        <v>3</v>
      </c>
      <c r="G40" s="15">
        <v>1</v>
      </c>
      <c r="H40" s="15">
        <v>2</v>
      </c>
      <c r="I40" s="20">
        <f t="shared" si="3"/>
        <v>2.3333333333333335</v>
      </c>
      <c r="J40" s="15">
        <v>1</v>
      </c>
      <c r="K40" s="15">
        <v>1</v>
      </c>
      <c r="L40" s="15">
        <v>1</v>
      </c>
      <c r="M40" s="15">
        <v>3</v>
      </c>
      <c r="N40" s="17">
        <f t="shared" si="4"/>
        <v>1.5</v>
      </c>
      <c r="O40" s="32">
        <f t="shared" si="5"/>
        <v>3.5</v>
      </c>
    </row>
    <row r="41" spans="1:15" ht="25.5">
      <c r="A41" s="109"/>
      <c r="B41" s="14" t="s">
        <v>68</v>
      </c>
      <c r="C41" s="15">
        <v>1</v>
      </c>
      <c r="D41" s="15">
        <v>2</v>
      </c>
      <c r="E41" s="15">
        <v>1</v>
      </c>
      <c r="F41" s="15">
        <v>3</v>
      </c>
      <c r="G41" s="15">
        <v>1</v>
      </c>
      <c r="H41" s="15">
        <v>2</v>
      </c>
      <c r="I41" s="20">
        <f t="shared" si="3"/>
        <v>1.6666666666666667</v>
      </c>
      <c r="J41" s="15">
        <v>1</v>
      </c>
      <c r="K41" s="15">
        <v>1</v>
      </c>
      <c r="L41" s="15">
        <v>0</v>
      </c>
      <c r="M41" s="15">
        <v>3</v>
      </c>
      <c r="N41" s="17">
        <f t="shared" si="4"/>
        <v>1.25</v>
      </c>
      <c r="O41" s="32">
        <f t="shared" si="5"/>
        <v>2.0833333333333335</v>
      </c>
    </row>
    <row r="42" spans="1:15" ht="25.5">
      <c r="A42" s="109"/>
      <c r="B42" s="14" t="s">
        <v>69</v>
      </c>
      <c r="C42" s="15">
        <v>2</v>
      </c>
      <c r="D42" s="15">
        <v>2</v>
      </c>
      <c r="E42" s="15">
        <v>1</v>
      </c>
      <c r="F42" s="15">
        <v>3</v>
      </c>
      <c r="G42" s="15">
        <v>1</v>
      </c>
      <c r="H42" s="15">
        <v>2</v>
      </c>
      <c r="I42" s="20">
        <f t="shared" si="3"/>
        <v>1.8333333333333333</v>
      </c>
      <c r="J42" s="15">
        <v>1</v>
      </c>
      <c r="K42" s="15">
        <v>1</v>
      </c>
      <c r="L42" s="15">
        <v>1</v>
      </c>
      <c r="M42" s="15">
        <v>3</v>
      </c>
      <c r="N42" s="17">
        <f t="shared" si="4"/>
        <v>1.5</v>
      </c>
      <c r="O42" s="32">
        <f t="shared" si="5"/>
        <v>2.75</v>
      </c>
    </row>
    <row r="43" spans="1:15" ht="38.25">
      <c r="A43" s="109"/>
      <c r="B43" s="14" t="s">
        <v>70</v>
      </c>
      <c r="C43" s="15">
        <v>1</v>
      </c>
      <c r="D43" s="15">
        <v>5</v>
      </c>
      <c r="E43" s="15">
        <v>1</v>
      </c>
      <c r="F43" s="15">
        <v>3</v>
      </c>
      <c r="G43" s="15">
        <v>1</v>
      </c>
      <c r="H43" s="15">
        <v>2</v>
      </c>
      <c r="I43" s="20">
        <f t="shared" si="3"/>
        <v>2.1666666666666665</v>
      </c>
      <c r="J43" s="15">
        <v>1</v>
      </c>
      <c r="K43" s="15">
        <v>1</v>
      </c>
      <c r="L43" s="15">
        <v>1</v>
      </c>
      <c r="M43" s="15">
        <v>3</v>
      </c>
      <c r="N43" s="17">
        <f t="shared" si="4"/>
        <v>1.5</v>
      </c>
      <c r="O43" s="32">
        <f t="shared" si="5"/>
        <v>3.25</v>
      </c>
    </row>
    <row r="44" spans="1:15" ht="25.5">
      <c r="A44" s="109"/>
      <c r="B44" s="14" t="s">
        <v>71</v>
      </c>
      <c r="C44" s="15">
        <v>2</v>
      </c>
      <c r="D44" s="15">
        <v>2</v>
      </c>
      <c r="E44" s="15">
        <v>1</v>
      </c>
      <c r="F44" s="15">
        <v>1</v>
      </c>
      <c r="G44" s="15">
        <v>1</v>
      </c>
      <c r="H44" s="15">
        <v>2</v>
      </c>
      <c r="I44" s="20">
        <f t="shared" si="3"/>
        <v>1.5</v>
      </c>
      <c r="J44" s="15">
        <v>1</v>
      </c>
      <c r="K44" s="15">
        <v>1</v>
      </c>
      <c r="L44" s="15">
        <v>1</v>
      </c>
      <c r="M44" s="15">
        <v>3</v>
      </c>
      <c r="N44" s="17">
        <f t="shared" si="4"/>
        <v>1.5</v>
      </c>
      <c r="O44" s="32">
        <f t="shared" si="5"/>
        <v>2.25</v>
      </c>
    </row>
    <row r="45" spans="1:15" ht="14.25">
      <c r="A45" s="109"/>
      <c r="B45" s="14" t="s">
        <v>72</v>
      </c>
      <c r="C45" s="15">
        <v>2</v>
      </c>
      <c r="D45" s="15">
        <v>5</v>
      </c>
      <c r="E45" s="15">
        <v>1</v>
      </c>
      <c r="F45" s="15">
        <v>3</v>
      </c>
      <c r="G45" s="15">
        <v>1</v>
      </c>
      <c r="H45" s="15">
        <v>2</v>
      </c>
      <c r="I45" s="20">
        <f t="shared" si="3"/>
        <v>2.3333333333333335</v>
      </c>
      <c r="J45" s="15">
        <v>1</v>
      </c>
      <c r="K45" s="15">
        <v>1</v>
      </c>
      <c r="L45" s="15">
        <v>2</v>
      </c>
      <c r="M45" s="15">
        <v>3</v>
      </c>
      <c r="N45" s="17">
        <f t="shared" si="4"/>
        <v>1.75</v>
      </c>
      <c r="O45" s="32">
        <f t="shared" si="5"/>
        <v>4.083333333333334</v>
      </c>
    </row>
    <row r="46" spans="1:15" ht="25.5">
      <c r="A46" s="109"/>
      <c r="B46" s="14" t="s">
        <v>73</v>
      </c>
      <c r="C46" s="15">
        <v>1</v>
      </c>
      <c r="D46" s="15">
        <v>2</v>
      </c>
      <c r="E46" s="15">
        <v>1</v>
      </c>
      <c r="F46" s="15">
        <v>3</v>
      </c>
      <c r="G46" s="15">
        <v>1</v>
      </c>
      <c r="H46" s="15">
        <v>2</v>
      </c>
      <c r="I46" s="20">
        <f t="shared" si="3"/>
        <v>1.6666666666666667</v>
      </c>
      <c r="J46" s="15">
        <v>1</v>
      </c>
      <c r="K46" s="15">
        <v>1</v>
      </c>
      <c r="L46" s="15">
        <v>0</v>
      </c>
      <c r="M46" s="15">
        <v>3</v>
      </c>
      <c r="N46" s="17">
        <f t="shared" si="4"/>
        <v>1.25</v>
      </c>
      <c r="O46" s="32">
        <f t="shared" si="5"/>
        <v>2.0833333333333335</v>
      </c>
    </row>
    <row r="47" spans="1:15" ht="25.5">
      <c r="A47" s="109"/>
      <c r="B47" s="14" t="s">
        <v>74</v>
      </c>
      <c r="C47" s="15">
        <v>1</v>
      </c>
      <c r="D47" s="15">
        <v>2</v>
      </c>
      <c r="E47" s="15">
        <v>1</v>
      </c>
      <c r="F47" s="15">
        <v>3</v>
      </c>
      <c r="G47" s="15">
        <v>1</v>
      </c>
      <c r="H47" s="15">
        <v>2</v>
      </c>
      <c r="I47" s="20">
        <f t="shared" si="3"/>
        <v>1.6666666666666667</v>
      </c>
      <c r="J47" s="15">
        <v>1</v>
      </c>
      <c r="K47" s="15">
        <v>1</v>
      </c>
      <c r="L47" s="15">
        <v>1</v>
      </c>
      <c r="M47" s="15">
        <v>3</v>
      </c>
      <c r="N47" s="17">
        <f t="shared" si="4"/>
        <v>1.5</v>
      </c>
      <c r="O47" s="32">
        <f t="shared" si="5"/>
        <v>2.5</v>
      </c>
    </row>
    <row r="48" spans="1:15" ht="25.5">
      <c r="A48" s="109"/>
      <c r="B48" s="14" t="s">
        <v>75</v>
      </c>
      <c r="C48" s="15">
        <v>4</v>
      </c>
      <c r="D48" s="15">
        <v>2</v>
      </c>
      <c r="E48" s="15">
        <v>1</v>
      </c>
      <c r="F48" s="15">
        <v>1</v>
      </c>
      <c r="G48" s="15">
        <v>1</v>
      </c>
      <c r="H48" s="15">
        <v>2</v>
      </c>
      <c r="I48" s="20">
        <f t="shared" si="3"/>
        <v>1.8333333333333333</v>
      </c>
      <c r="J48" s="15">
        <v>1</v>
      </c>
      <c r="K48" s="15">
        <v>1</v>
      </c>
      <c r="L48" s="15">
        <v>0</v>
      </c>
      <c r="M48" s="15">
        <v>3</v>
      </c>
      <c r="N48" s="17">
        <f t="shared" si="4"/>
        <v>1.25</v>
      </c>
      <c r="O48" s="32">
        <f t="shared" si="5"/>
        <v>2.2916666666666665</v>
      </c>
    </row>
    <row r="49" spans="1:15" ht="14.25">
      <c r="A49" s="109"/>
      <c r="B49" s="14" t="s">
        <v>76</v>
      </c>
      <c r="C49" s="15">
        <v>2</v>
      </c>
      <c r="D49" s="15">
        <v>2</v>
      </c>
      <c r="E49" s="15">
        <v>1</v>
      </c>
      <c r="F49" s="15">
        <v>1</v>
      </c>
      <c r="G49" s="15">
        <v>1</v>
      </c>
      <c r="H49" s="15">
        <v>2</v>
      </c>
      <c r="I49" s="20">
        <f t="shared" si="3"/>
        <v>1.5</v>
      </c>
      <c r="J49" s="15">
        <v>1</v>
      </c>
      <c r="K49" s="15">
        <v>1</v>
      </c>
      <c r="L49" s="15">
        <v>0</v>
      </c>
      <c r="M49" s="15">
        <v>2</v>
      </c>
      <c r="N49" s="17">
        <f t="shared" si="4"/>
        <v>1</v>
      </c>
      <c r="O49" s="32">
        <f t="shared" si="5"/>
        <v>1.5</v>
      </c>
    </row>
    <row r="50" spans="1:15" ht="25.5">
      <c r="A50" s="109"/>
      <c r="B50" s="14" t="s">
        <v>77</v>
      </c>
      <c r="C50" s="15">
        <v>1</v>
      </c>
      <c r="D50" s="15">
        <v>2</v>
      </c>
      <c r="E50" s="15">
        <v>1</v>
      </c>
      <c r="F50" s="15">
        <v>1</v>
      </c>
      <c r="G50" s="15">
        <v>1</v>
      </c>
      <c r="H50" s="15">
        <v>2</v>
      </c>
      <c r="I50" s="20">
        <f t="shared" si="3"/>
        <v>1.3333333333333333</v>
      </c>
      <c r="J50" s="15">
        <v>1</v>
      </c>
      <c r="K50" s="15">
        <v>1</v>
      </c>
      <c r="L50" s="15">
        <v>1</v>
      </c>
      <c r="M50" s="15">
        <v>2</v>
      </c>
      <c r="N50" s="17">
        <f t="shared" si="4"/>
        <v>1.25</v>
      </c>
      <c r="O50" s="32">
        <f t="shared" si="5"/>
        <v>1.6666666666666665</v>
      </c>
    </row>
    <row r="51" spans="1:15" ht="14.25">
      <c r="A51" s="109"/>
      <c r="B51" s="14" t="s">
        <v>78</v>
      </c>
      <c r="C51" s="15">
        <v>1</v>
      </c>
      <c r="D51" s="15">
        <v>2</v>
      </c>
      <c r="E51" s="15">
        <v>1</v>
      </c>
      <c r="F51" s="15">
        <v>1</v>
      </c>
      <c r="G51" s="15">
        <v>1</v>
      </c>
      <c r="H51" s="15">
        <v>2</v>
      </c>
      <c r="I51" s="20">
        <f t="shared" si="3"/>
        <v>1.3333333333333333</v>
      </c>
      <c r="J51" s="15">
        <v>1</v>
      </c>
      <c r="K51" s="15">
        <v>1</v>
      </c>
      <c r="L51" s="15">
        <v>1</v>
      </c>
      <c r="M51" s="15">
        <v>2</v>
      </c>
      <c r="N51" s="17">
        <f t="shared" si="4"/>
        <v>1.25</v>
      </c>
      <c r="O51" s="32">
        <f t="shared" si="5"/>
        <v>1.6666666666666665</v>
      </c>
    </row>
    <row r="52" spans="1:15" ht="14.25">
      <c r="A52" s="109"/>
      <c r="B52" s="14" t="s">
        <v>79</v>
      </c>
      <c r="C52" s="15">
        <v>1</v>
      </c>
      <c r="D52" s="15">
        <v>2</v>
      </c>
      <c r="E52" s="15">
        <v>1</v>
      </c>
      <c r="F52" s="15">
        <v>1</v>
      </c>
      <c r="G52" s="15">
        <v>1</v>
      </c>
      <c r="H52" s="15">
        <v>2</v>
      </c>
      <c r="I52" s="20">
        <f t="shared" si="3"/>
        <v>1.3333333333333333</v>
      </c>
      <c r="J52" s="15">
        <v>1</v>
      </c>
      <c r="K52" s="15">
        <v>1</v>
      </c>
      <c r="L52" s="15">
        <v>2</v>
      </c>
      <c r="M52" s="15">
        <v>2</v>
      </c>
      <c r="N52" s="17">
        <f t="shared" si="4"/>
        <v>1.5</v>
      </c>
      <c r="O52" s="32">
        <f t="shared" si="5"/>
        <v>2</v>
      </c>
    </row>
    <row r="53" spans="1:15" ht="14.25">
      <c r="A53" s="109"/>
      <c r="B53" s="14" t="s">
        <v>80</v>
      </c>
      <c r="C53" s="15">
        <v>1</v>
      </c>
      <c r="D53" s="15">
        <v>2</v>
      </c>
      <c r="E53" s="15">
        <v>1</v>
      </c>
      <c r="F53" s="15">
        <v>1</v>
      </c>
      <c r="G53" s="15">
        <v>1</v>
      </c>
      <c r="H53" s="15">
        <v>2</v>
      </c>
      <c r="I53" s="20">
        <f t="shared" si="3"/>
        <v>1.3333333333333333</v>
      </c>
      <c r="J53" s="15">
        <v>1</v>
      </c>
      <c r="K53" s="15">
        <v>1</v>
      </c>
      <c r="L53" s="15">
        <v>2</v>
      </c>
      <c r="M53" s="15">
        <v>3</v>
      </c>
      <c r="N53" s="17">
        <f t="shared" si="4"/>
        <v>1.75</v>
      </c>
      <c r="O53" s="32">
        <f t="shared" si="5"/>
        <v>2.333333333333333</v>
      </c>
    </row>
    <row r="54" spans="1:15" ht="14.25">
      <c r="A54" s="109"/>
      <c r="B54" s="33" t="s">
        <v>81</v>
      </c>
      <c r="C54" s="34">
        <v>2</v>
      </c>
      <c r="D54" s="34">
        <v>2</v>
      </c>
      <c r="E54" s="34">
        <v>1</v>
      </c>
      <c r="F54" s="34">
        <v>1</v>
      </c>
      <c r="G54" s="34">
        <v>1</v>
      </c>
      <c r="H54" s="34">
        <v>2</v>
      </c>
      <c r="I54" s="35">
        <f t="shared" si="3"/>
        <v>1.5</v>
      </c>
      <c r="J54" s="34">
        <v>1</v>
      </c>
      <c r="K54" s="34">
        <v>1</v>
      </c>
      <c r="L54" s="34">
        <v>2</v>
      </c>
      <c r="M54" s="34">
        <v>3</v>
      </c>
      <c r="N54" s="36">
        <f t="shared" si="4"/>
        <v>1.75</v>
      </c>
      <c r="O54" s="37">
        <f t="shared" si="5"/>
        <v>2.625</v>
      </c>
    </row>
    <row r="59" spans="1:2" ht="14.25">
      <c r="A59" s="110" t="s">
        <v>82</v>
      </c>
      <c r="B59" s="110"/>
    </row>
    <row r="60" spans="1:2" ht="12.75">
      <c r="A60" s="43" t="s">
        <v>83</v>
      </c>
      <c r="B60" s="44" t="s">
        <v>84</v>
      </c>
    </row>
    <row r="61" spans="1:2" ht="14.25" customHeight="1">
      <c r="A61" s="45" t="s">
        <v>85</v>
      </c>
      <c r="B61" s="44" t="s">
        <v>86</v>
      </c>
    </row>
    <row r="62" spans="1:2" ht="12.75">
      <c r="A62" s="46" t="s">
        <v>87</v>
      </c>
      <c r="B62" s="44" t="s">
        <v>88</v>
      </c>
    </row>
    <row r="63" spans="1:2" ht="12.75">
      <c r="A63" s="47" t="s">
        <v>89</v>
      </c>
      <c r="B63" s="44" t="s">
        <v>90</v>
      </c>
    </row>
    <row r="64" spans="1:2" ht="12.75">
      <c r="A64" s="48" t="s">
        <v>91</v>
      </c>
      <c r="B64" s="49" t="s">
        <v>92</v>
      </c>
    </row>
  </sheetData>
  <sheetProtection selectLockedCells="1" selectUnlockedCells="1"/>
  <mergeCells count="22">
    <mergeCell ref="C31:O31"/>
    <mergeCell ref="A32:B33"/>
    <mergeCell ref="C32:H32"/>
    <mergeCell ref="I32:I33"/>
    <mergeCell ref="J32:M32"/>
    <mergeCell ref="N32:N33"/>
    <mergeCell ref="O32:O33"/>
    <mergeCell ref="A5:A9"/>
    <mergeCell ref="A10:A21"/>
    <mergeCell ref="A22:A25"/>
    <mergeCell ref="A26:A30"/>
    <mergeCell ref="A35:A54"/>
    <mergeCell ref="A59:B59"/>
    <mergeCell ref="A31:B31"/>
    <mergeCell ref="A1:B1"/>
    <mergeCell ref="C1:O1"/>
    <mergeCell ref="A2:B3"/>
    <mergeCell ref="C2:H2"/>
    <mergeCell ref="I2:I3"/>
    <mergeCell ref="J2:M2"/>
    <mergeCell ref="N2:N3"/>
    <mergeCell ref="O2:O3"/>
  </mergeCells>
  <printOptions/>
  <pageMargins left="0.7083333333333334" right="0.7083333333333334" top="0.7486111111111111" bottom="0.7479166666666667" header="0.31527777777777777" footer="0.5118055555555555"/>
  <pageSetup horizontalDpi="300" verticalDpi="300" orientation="portrait" paperSize="9" scale="50" r:id="rId1"/>
  <headerFooter alignWithMargins="0">
    <oddHeader>&amp;LCOMUNE DI CAPO D'ORLANDO&amp;CTABELLA VALUTAZIONE DEL RISCHIO</oddHead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zoomScale="90" zoomScaleNormal="90" zoomScalePageLayoutView="0" workbookViewId="0" topLeftCell="A25">
      <selection activeCell="I35" sqref="I35"/>
    </sheetView>
  </sheetViews>
  <sheetFormatPr defaultColWidth="9.140625" defaultRowHeight="24.75" customHeight="1"/>
  <cols>
    <col min="1" max="2" width="26.00390625" style="50" customWidth="1"/>
    <col min="3" max="7" width="9.140625" style="50" customWidth="1"/>
    <col min="8" max="8" width="11.140625" style="50" customWidth="1"/>
    <col min="9" max="15" width="9.140625" style="50" customWidth="1"/>
    <col min="16" max="16" width="15.7109375" style="50" customWidth="1"/>
    <col min="17" max="17" width="9.140625" style="51" customWidth="1"/>
    <col min="18" max="18" width="9.00390625" style="52" customWidth="1"/>
    <col min="19" max="19" width="9.140625" style="53" customWidth="1"/>
    <col min="20" max="16384" width="9.140625" style="50" customWidth="1"/>
  </cols>
  <sheetData>
    <row r="1" spans="1:19" ht="24.75" customHeight="1">
      <c r="A1" s="54" t="s">
        <v>93</v>
      </c>
      <c r="B1" s="111"/>
      <c r="C1" s="111"/>
      <c r="D1" s="111"/>
      <c r="E1" s="111"/>
      <c r="F1" s="111"/>
      <c r="G1" s="111"/>
      <c r="H1" s="111"/>
      <c r="I1" s="111"/>
      <c r="J1" s="111"/>
      <c r="K1" s="111"/>
      <c r="L1" s="111"/>
      <c r="M1" s="111"/>
      <c r="N1" s="111"/>
      <c r="O1" s="111"/>
      <c r="P1" s="111"/>
      <c r="Q1" s="112" t="s">
        <v>94</v>
      </c>
      <c r="R1" s="112"/>
      <c r="S1" s="55"/>
    </row>
    <row r="2" spans="1:19" ht="24.75" customHeight="1">
      <c r="A2" s="56" t="s">
        <v>95</v>
      </c>
      <c r="B2" s="113"/>
      <c r="C2" s="113"/>
      <c r="D2" s="113"/>
      <c r="E2" s="113"/>
      <c r="F2" s="113"/>
      <c r="G2" s="113"/>
      <c r="H2" s="113"/>
      <c r="I2" s="113"/>
      <c r="J2" s="113"/>
      <c r="K2" s="113"/>
      <c r="L2" s="113"/>
      <c r="M2" s="113"/>
      <c r="N2" s="113"/>
      <c r="O2" s="113"/>
      <c r="P2" s="113"/>
      <c r="Q2" s="112"/>
      <c r="R2" s="112"/>
      <c r="S2" s="55"/>
    </row>
    <row r="3" spans="1:19" ht="24.75" customHeight="1">
      <c r="A3" s="114" t="s">
        <v>1</v>
      </c>
      <c r="B3" s="114"/>
      <c r="C3" s="114"/>
      <c r="D3" s="114"/>
      <c r="E3" s="114"/>
      <c r="F3" s="114"/>
      <c r="G3" s="114"/>
      <c r="H3" s="114"/>
      <c r="I3" s="114"/>
      <c r="J3" s="114"/>
      <c r="K3" s="114"/>
      <c r="L3" s="114"/>
      <c r="M3" s="114"/>
      <c r="N3" s="114"/>
      <c r="O3" s="114"/>
      <c r="P3" s="114"/>
      <c r="Q3" s="112"/>
      <c r="R3" s="112"/>
      <c r="S3" s="57"/>
    </row>
    <row r="4" spans="1:18" ht="24.75" customHeight="1">
      <c r="A4" s="115" t="s">
        <v>6</v>
      </c>
      <c r="B4" s="116" t="s">
        <v>96</v>
      </c>
      <c r="C4" s="116"/>
      <c r="D4" s="116"/>
      <c r="E4" s="116"/>
      <c r="F4" s="116"/>
      <c r="G4" s="116"/>
      <c r="H4" s="116"/>
      <c r="I4" s="117" t="s">
        <v>97</v>
      </c>
      <c r="J4" s="117"/>
      <c r="K4" s="117"/>
      <c r="L4" s="117"/>
      <c r="M4" s="117"/>
      <c r="N4" s="117"/>
      <c r="O4" s="117"/>
      <c r="P4" s="117"/>
      <c r="Q4" s="58">
        <v>1</v>
      </c>
      <c r="R4" s="59"/>
    </row>
    <row r="5" spans="1:18" ht="24.75" customHeight="1">
      <c r="A5" s="115"/>
      <c r="B5" s="116"/>
      <c r="C5" s="116"/>
      <c r="D5" s="116"/>
      <c r="E5" s="116"/>
      <c r="F5" s="116"/>
      <c r="G5" s="116"/>
      <c r="H5" s="116"/>
      <c r="I5" s="118" t="s">
        <v>98</v>
      </c>
      <c r="J5" s="118"/>
      <c r="K5" s="118"/>
      <c r="L5" s="118"/>
      <c r="M5" s="118"/>
      <c r="N5" s="118"/>
      <c r="O5" s="118"/>
      <c r="P5" s="118"/>
      <c r="Q5" s="60">
        <v>2</v>
      </c>
      <c r="R5" s="61"/>
    </row>
    <row r="6" spans="1:18" ht="24.75" customHeight="1">
      <c r="A6" s="115"/>
      <c r="B6" s="116"/>
      <c r="C6" s="116"/>
      <c r="D6" s="116"/>
      <c r="E6" s="116"/>
      <c r="F6" s="116"/>
      <c r="G6" s="116"/>
      <c r="H6" s="116"/>
      <c r="I6" s="118" t="s">
        <v>99</v>
      </c>
      <c r="J6" s="118"/>
      <c r="K6" s="118"/>
      <c r="L6" s="118"/>
      <c r="M6" s="118"/>
      <c r="N6" s="118"/>
      <c r="O6" s="118"/>
      <c r="P6" s="118"/>
      <c r="Q6" s="60">
        <v>3</v>
      </c>
      <c r="R6" s="61"/>
    </row>
    <row r="7" spans="1:18" ht="24.75" customHeight="1">
      <c r="A7" s="115"/>
      <c r="B7" s="116"/>
      <c r="C7" s="116"/>
      <c r="D7" s="116"/>
      <c r="E7" s="116"/>
      <c r="F7" s="116"/>
      <c r="G7" s="116"/>
      <c r="H7" s="116"/>
      <c r="I7" s="118" t="s">
        <v>100</v>
      </c>
      <c r="J7" s="118"/>
      <c r="K7" s="118"/>
      <c r="L7" s="118"/>
      <c r="M7" s="118"/>
      <c r="N7" s="118"/>
      <c r="O7" s="118"/>
      <c r="P7" s="118"/>
      <c r="Q7" s="60">
        <v>4</v>
      </c>
      <c r="R7" s="61"/>
    </row>
    <row r="8" spans="1:18" ht="24.75" customHeight="1">
      <c r="A8" s="115"/>
      <c r="B8" s="116"/>
      <c r="C8" s="116"/>
      <c r="D8" s="116"/>
      <c r="E8" s="116"/>
      <c r="F8" s="116"/>
      <c r="G8" s="116"/>
      <c r="H8" s="116"/>
      <c r="I8" s="119" t="s">
        <v>101</v>
      </c>
      <c r="J8" s="119"/>
      <c r="K8" s="119"/>
      <c r="L8" s="119"/>
      <c r="M8" s="119"/>
      <c r="N8" s="119"/>
      <c r="O8" s="119"/>
      <c r="P8" s="119"/>
      <c r="Q8" s="62">
        <v>5</v>
      </c>
      <c r="R8" s="63"/>
    </row>
    <row r="9" spans="1:18" ht="24.75" customHeight="1" hidden="1">
      <c r="A9" s="64"/>
      <c r="B9" s="65"/>
      <c r="C9" s="66"/>
      <c r="D9" s="66"/>
      <c r="E9" s="66"/>
      <c r="F9" s="66"/>
      <c r="G9" s="66"/>
      <c r="H9" s="67"/>
      <c r="I9" s="68"/>
      <c r="J9" s="68"/>
      <c r="K9" s="68"/>
      <c r="L9" s="68"/>
      <c r="M9" s="68"/>
      <c r="N9" s="68"/>
      <c r="O9" s="68"/>
      <c r="P9" s="69"/>
      <c r="Q9" s="70"/>
      <c r="R9" s="71"/>
    </row>
    <row r="10" spans="1:18" ht="24.75" customHeight="1">
      <c r="A10" s="115" t="s">
        <v>7</v>
      </c>
      <c r="B10" s="116" t="s">
        <v>102</v>
      </c>
      <c r="C10" s="116"/>
      <c r="D10" s="116"/>
      <c r="E10" s="116"/>
      <c r="F10" s="116"/>
      <c r="G10" s="116"/>
      <c r="H10" s="116"/>
      <c r="I10" s="117" t="s">
        <v>103</v>
      </c>
      <c r="J10" s="117"/>
      <c r="K10" s="117"/>
      <c r="L10" s="117"/>
      <c r="M10" s="117"/>
      <c r="N10" s="117"/>
      <c r="O10" s="117"/>
      <c r="P10" s="117"/>
      <c r="Q10" s="58">
        <v>2</v>
      </c>
      <c r="R10" s="59"/>
    </row>
    <row r="11" spans="1:18" ht="24.75" customHeight="1">
      <c r="A11" s="115"/>
      <c r="B11" s="116"/>
      <c r="C11" s="116"/>
      <c r="D11" s="116"/>
      <c r="E11" s="116"/>
      <c r="F11" s="116"/>
      <c r="G11" s="116"/>
      <c r="H11" s="116"/>
      <c r="I11" s="120" t="s">
        <v>104</v>
      </c>
      <c r="J11" s="120"/>
      <c r="K11" s="120"/>
      <c r="L11" s="120"/>
      <c r="M11" s="120"/>
      <c r="N11" s="120"/>
      <c r="O11" s="120"/>
      <c r="P11" s="120"/>
      <c r="Q11" s="62">
        <v>5</v>
      </c>
      <c r="R11" s="63"/>
    </row>
    <row r="12" spans="1:18" ht="24.75" customHeight="1" hidden="1">
      <c r="A12" s="64"/>
      <c r="B12" s="65"/>
      <c r="C12" s="66"/>
      <c r="D12" s="66"/>
      <c r="E12" s="66"/>
      <c r="F12" s="66"/>
      <c r="G12" s="66"/>
      <c r="H12" s="67"/>
      <c r="I12" s="68"/>
      <c r="J12" s="68"/>
      <c r="K12" s="68"/>
      <c r="L12" s="68"/>
      <c r="M12" s="68"/>
      <c r="N12" s="68"/>
      <c r="O12" s="68"/>
      <c r="P12" s="69"/>
      <c r="Q12" s="60"/>
      <c r="R12" s="72">
        <f>(IF(R10="X",Q10,"0"))+(IF(R11="X",Q11,"0"))</f>
        <v>0</v>
      </c>
    </row>
    <row r="13" spans="1:18" ht="24.75" customHeight="1">
      <c r="A13" s="121" t="s">
        <v>8</v>
      </c>
      <c r="B13" s="116" t="s">
        <v>105</v>
      </c>
      <c r="C13" s="116"/>
      <c r="D13" s="116"/>
      <c r="E13" s="116"/>
      <c r="F13" s="116"/>
      <c r="G13" s="116"/>
      <c r="H13" s="116"/>
      <c r="I13" s="117" t="s">
        <v>106</v>
      </c>
      <c r="J13" s="117"/>
      <c r="K13" s="117"/>
      <c r="L13" s="117"/>
      <c r="M13" s="117"/>
      <c r="N13" s="117"/>
      <c r="O13" s="117"/>
      <c r="P13" s="117"/>
      <c r="Q13" s="58">
        <v>1</v>
      </c>
      <c r="R13" s="59"/>
    </row>
    <row r="14" spans="1:18" ht="24.75" customHeight="1">
      <c r="A14" s="121"/>
      <c r="B14" s="116"/>
      <c r="C14" s="116"/>
      <c r="D14" s="116"/>
      <c r="E14" s="116"/>
      <c r="F14" s="116"/>
      <c r="G14" s="116"/>
      <c r="H14" s="116"/>
      <c r="I14" s="122" t="s">
        <v>107</v>
      </c>
      <c r="J14" s="122"/>
      <c r="K14" s="122"/>
      <c r="L14" s="122"/>
      <c r="M14" s="122"/>
      <c r="N14" s="122"/>
      <c r="O14" s="122"/>
      <c r="P14" s="122"/>
      <c r="Q14" s="60">
        <v>3</v>
      </c>
      <c r="R14" s="61"/>
    </row>
    <row r="15" spans="1:18" ht="24.75" customHeight="1">
      <c r="A15" s="121"/>
      <c r="B15" s="116"/>
      <c r="C15" s="116"/>
      <c r="D15" s="116"/>
      <c r="E15" s="116"/>
      <c r="F15" s="116"/>
      <c r="G15" s="116"/>
      <c r="H15" s="116"/>
      <c r="I15" s="120" t="s">
        <v>108</v>
      </c>
      <c r="J15" s="120"/>
      <c r="K15" s="120"/>
      <c r="L15" s="120"/>
      <c r="M15" s="120"/>
      <c r="N15" s="120"/>
      <c r="O15" s="120"/>
      <c r="P15" s="120"/>
      <c r="Q15" s="62">
        <v>5</v>
      </c>
      <c r="R15" s="63"/>
    </row>
    <row r="16" spans="1:18" ht="24.75" customHeight="1" hidden="1">
      <c r="A16" s="73"/>
      <c r="B16" s="65"/>
      <c r="C16" s="66"/>
      <c r="D16" s="66"/>
      <c r="E16" s="66"/>
      <c r="F16" s="66"/>
      <c r="G16" s="66"/>
      <c r="H16" s="67"/>
      <c r="I16" s="68"/>
      <c r="J16" s="68"/>
      <c r="K16" s="68"/>
      <c r="L16" s="68"/>
      <c r="M16" s="68"/>
      <c r="N16" s="68"/>
      <c r="O16" s="68"/>
      <c r="P16" s="69"/>
      <c r="Q16" s="60"/>
      <c r="R16" s="72"/>
    </row>
    <row r="17" spans="1:18" ht="24.75" customHeight="1">
      <c r="A17" s="121" t="s">
        <v>9</v>
      </c>
      <c r="B17" s="116" t="s">
        <v>109</v>
      </c>
      <c r="C17" s="116"/>
      <c r="D17" s="116"/>
      <c r="E17" s="116"/>
      <c r="F17" s="116"/>
      <c r="G17" s="116"/>
      <c r="H17" s="116"/>
      <c r="I17" s="123" t="s">
        <v>110</v>
      </c>
      <c r="J17" s="123"/>
      <c r="K17" s="123"/>
      <c r="L17" s="123"/>
      <c r="M17" s="123"/>
      <c r="N17" s="123"/>
      <c r="O17" s="123"/>
      <c r="P17" s="123"/>
      <c r="Q17" s="58">
        <v>1</v>
      </c>
      <c r="R17" s="59"/>
    </row>
    <row r="18" spans="1:18" ht="24.75" customHeight="1">
      <c r="A18" s="121"/>
      <c r="B18" s="116"/>
      <c r="C18" s="116"/>
      <c r="D18" s="116"/>
      <c r="E18" s="116"/>
      <c r="F18" s="116"/>
      <c r="G18" s="116"/>
      <c r="H18" s="116"/>
      <c r="I18" s="124" t="s">
        <v>111</v>
      </c>
      <c r="J18" s="124"/>
      <c r="K18" s="124"/>
      <c r="L18" s="124"/>
      <c r="M18" s="124"/>
      <c r="N18" s="124"/>
      <c r="O18" s="124"/>
      <c r="P18" s="124"/>
      <c r="Q18" s="60">
        <v>3</v>
      </c>
      <c r="R18" s="61"/>
    </row>
    <row r="19" spans="1:18" ht="24.75" customHeight="1">
      <c r="A19" s="121"/>
      <c r="B19" s="116"/>
      <c r="C19" s="116"/>
      <c r="D19" s="116"/>
      <c r="E19" s="116"/>
      <c r="F19" s="116"/>
      <c r="G19" s="116"/>
      <c r="H19" s="116"/>
      <c r="I19" s="125" t="s">
        <v>112</v>
      </c>
      <c r="J19" s="125"/>
      <c r="K19" s="125"/>
      <c r="L19" s="125"/>
      <c r="M19" s="125"/>
      <c r="N19" s="125"/>
      <c r="O19" s="125"/>
      <c r="P19" s="125"/>
      <c r="Q19" s="62">
        <v>5</v>
      </c>
      <c r="R19" s="63"/>
    </row>
    <row r="20" spans="1:18" ht="24.75" customHeight="1" hidden="1">
      <c r="A20" s="74"/>
      <c r="B20" s="75"/>
      <c r="C20" s="76"/>
      <c r="D20" s="76"/>
      <c r="E20" s="76"/>
      <c r="F20" s="76"/>
      <c r="G20" s="76"/>
      <c r="H20" s="77"/>
      <c r="I20" s="65"/>
      <c r="J20" s="66"/>
      <c r="K20" s="66"/>
      <c r="L20" s="66"/>
      <c r="M20" s="66"/>
      <c r="N20" s="66"/>
      <c r="O20" s="66"/>
      <c r="P20" s="78"/>
      <c r="Q20" s="60"/>
      <c r="R20" s="72">
        <f>(IF(R17="X",Q17,"0"))+(IF(R18="X",Q18,"0"))+(IF(R19="X",Q19,"0"))</f>
        <v>0</v>
      </c>
    </row>
    <row r="21" spans="1:18" ht="36.75" customHeight="1">
      <c r="A21" s="121" t="s">
        <v>10</v>
      </c>
      <c r="B21" s="116" t="s">
        <v>113</v>
      </c>
      <c r="C21" s="116"/>
      <c r="D21" s="116"/>
      <c r="E21" s="116"/>
      <c r="F21" s="116"/>
      <c r="G21" s="116"/>
      <c r="H21" s="116"/>
      <c r="I21" s="117" t="s">
        <v>114</v>
      </c>
      <c r="J21" s="117"/>
      <c r="K21" s="117"/>
      <c r="L21" s="117"/>
      <c r="M21" s="117"/>
      <c r="N21" s="117"/>
      <c r="O21" s="117"/>
      <c r="P21" s="117"/>
      <c r="Q21" s="58">
        <v>1</v>
      </c>
      <c r="R21" s="59"/>
    </row>
    <row r="22" spans="1:18" ht="42.75" customHeight="1">
      <c r="A22" s="121"/>
      <c r="B22" s="116"/>
      <c r="C22" s="116"/>
      <c r="D22" s="116"/>
      <c r="E22" s="116"/>
      <c r="F22" s="116"/>
      <c r="G22" s="116"/>
      <c r="H22" s="116"/>
      <c r="I22" s="120" t="s">
        <v>115</v>
      </c>
      <c r="J22" s="120"/>
      <c r="K22" s="120"/>
      <c r="L22" s="120"/>
      <c r="M22" s="120"/>
      <c r="N22" s="120"/>
      <c r="O22" s="120"/>
      <c r="P22" s="120"/>
      <c r="Q22" s="62">
        <v>5</v>
      </c>
      <c r="R22" s="63"/>
    </row>
    <row r="23" spans="1:18" ht="24.75" customHeight="1" hidden="1">
      <c r="A23" s="73"/>
      <c r="B23" s="65"/>
      <c r="C23" s="66"/>
      <c r="D23" s="66"/>
      <c r="E23" s="66"/>
      <c r="F23" s="66"/>
      <c r="G23" s="66"/>
      <c r="H23" s="67"/>
      <c r="I23" s="68"/>
      <c r="J23" s="68"/>
      <c r="K23" s="68"/>
      <c r="L23" s="68"/>
      <c r="M23" s="68"/>
      <c r="N23" s="68"/>
      <c r="O23" s="68"/>
      <c r="P23" s="69"/>
      <c r="Q23" s="60"/>
      <c r="R23" s="72">
        <f>(IF(R21="X",Q21,"0"))+(IF(R22="X",Q22,"0"))</f>
        <v>0</v>
      </c>
    </row>
    <row r="24" spans="1:18" ht="24.75" customHeight="1">
      <c r="A24" s="121" t="s">
        <v>116</v>
      </c>
      <c r="B24" s="116" t="s">
        <v>117</v>
      </c>
      <c r="C24" s="116"/>
      <c r="D24" s="116"/>
      <c r="E24" s="116"/>
      <c r="F24" s="116"/>
      <c r="G24" s="116"/>
      <c r="H24" s="116"/>
      <c r="I24" s="117" t="s">
        <v>118</v>
      </c>
      <c r="J24" s="117"/>
      <c r="K24" s="117"/>
      <c r="L24" s="117"/>
      <c r="M24" s="117"/>
      <c r="N24" s="117"/>
      <c r="O24" s="117"/>
      <c r="P24" s="117"/>
      <c r="Q24" s="58">
        <v>1</v>
      </c>
      <c r="R24" s="59"/>
    </row>
    <row r="25" spans="1:18" ht="24.75" customHeight="1">
      <c r="A25" s="121"/>
      <c r="B25" s="116"/>
      <c r="C25" s="116"/>
      <c r="D25" s="116"/>
      <c r="E25" s="116"/>
      <c r="F25" s="116"/>
      <c r="G25" s="116"/>
      <c r="H25" s="116"/>
      <c r="I25" s="122" t="s">
        <v>119</v>
      </c>
      <c r="J25" s="122"/>
      <c r="K25" s="122"/>
      <c r="L25" s="122"/>
      <c r="M25" s="122"/>
      <c r="N25" s="122"/>
      <c r="O25" s="122"/>
      <c r="P25" s="122"/>
      <c r="Q25" s="60">
        <v>2</v>
      </c>
      <c r="R25" s="61"/>
    </row>
    <row r="26" spans="1:18" ht="24.75" customHeight="1">
      <c r="A26" s="121"/>
      <c r="B26" s="116"/>
      <c r="C26" s="116"/>
      <c r="D26" s="116"/>
      <c r="E26" s="116"/>
      <c r="F26" s="116"/>
      <c r="G26" s="116"/>
      <c r="H26" s="116"/>
      <c r="I26" s="122" t="s">
        <v>120</v>
      </c>
      <c r="J26" s="122"/>
      <c r="K26" s="122"/>
      <c r="L26" s="122"/>
      <c r="M26" s="122"/>
      <c r="N26" s="122"/>
      <c r="O26" s="122"/>
      <c r="P26" s="122"/>
      <c r="Q26" s="60">
        <v>3</v>
      </c>
      <c r="R26" s="61" t="s">
        <v>121</v>
      </c>
    </row>
    <row r="27" spans="1:18" ht="24.75" customHeight="1">
      <c r="A27" s="121"/>
      <c r="B27" s="116"/>
      <c r="C27" s="116"/>
      <c r="D27" s="116"/>
      <c r="E27" s="116"/>
      <c r="F27" s="116"/>
      <c r="G27" s="116"/>
      <c r="H27" s="116"/>
      <c r="I27" s="122" t="s">
        <v>122</v>
      </c>
      <c r="J27" s="122"/>
      <c r="K27" s="122"/>
      <c r="L27" s="122"/>
      <c r="M27" s="122"/>
      <c r="N27" s="122"/>
      <c r="O27" s="122"/>
      <c r="P27" s="122"/>
      <c r="Q27" s="60">
        <v>4</v>
      </c>
      <c r="R27" s="61"/>
    </row>
    <row r="28" spans="1:18" ht="24.75" customHeight="1">
      <c r="A28" s="121"/>
      <c r="B28" s="116"/>
      <c r="C28" s="116"/>
      <c r="D28" s="116"/>
      <c r="E28" s="116"/>
      <c r="F28" s="116"/>
      <c r="G28" s="116"/>
      <c r="H28" s="116"/>
      <c r="I28" s="120" t="s">
        <v>123</v>
      </c>
      <c r="J28" s="120"/>
      <c r="K28" s="120"/>
      <c r="L28" s="120"/>
      <c r="M28" s="120"/>
      <c r="N28" s="120"/>
      <c r="O28" s="120"/>
      <c r="P28" s="120"/>
      <c r="Q28" s="62">
        <v>5</v>
      </c>
      <c r="R28" s="63"/>
    </row>
    <row r="29" spans="1:18" ht="24.75" customHeight="1" hidden="1">
      <c r="A29" s="79"/>
      <c r="B29" s="66"/>
      <c r="C29" s="66"/>
      <c r="D29" s="66"/>
      <c r="E29" s="66"/>
      <c r="F29" s="66"/>
      <c r="G29" s="66"/>
      <c r="H29" s="66"/>
      <c r="I29" s="80"/>
      <c r="J29" s="80"/>
      <c r="K29" s="80"/>
      <c r="L29" s="80"/>
      <c r="M29" s="80"/>
      <c r="N29" s="80"/>
      <c r="O29" s="80"/>
      <c r="P29" s="80"/>
      <c r="Q29" s="81"/>
      <c r="R29" s="82">
        <f>(IF(R24="X",Q24,"0"))+(IF(R25="X",Q25,"0"))+(IF(R26="X",Q26,"0"))+(IF(R27="X",Q27,"0"))+(IF(R28="X",Q28,"0"))</f>
        <v>0</v>
      </c>
    </row>
    <row r="30" spans="1:19" ht="24.75" customHeight="1" hidden="1">
      <c r="A30" s="83"/>
      <c r="B30" s="84"/>
      <c r="C30" s="84"/>
      <c r="D30" s="84"/>
      <c r="E30" s="84"/>
      <c r="F30" s="84"/>
      <c r="G30" s="84"/>
      <c r="H30" s="84"/>
      <c r="I30" s="80"/>
      <c r="J30" s="80"/>
      <c r="K30" s="80"/>
      <c r="L30" s="80"/>
      <c r="M30" s="80"/>
      <c r="N30" s="80"/>
      <c r="O30" s="80"/>
      <c r="P30" s="80"/>
      <c r="Q30" s="85">
        <f>R30/6</f>
        <v>0</v>
      </c>
      <c r="R30" s="86">
        <f>R9+R12+R16+R20+R23+R29</f>
        <v>0</v>
      </c>
      <c r="S30" s="53" t="s">
        <v>124</v>
      </c>
    </row>
    <row r="31" spans="1:18" ht="24.75" customHeight="1">
      <c r="A31" s="83"/>
      <c r="B31" s="84"/>
      <c r="C31" s="84"/>
      <c r="D31" s="84"/>
      <c r="E31" s="84"/>
      <c r="F31" s="84"/>
      <c r="G31" s="84"/>
      <c r="H31" s="84"/>
      <c r="I31" s="80"/>
      <c r="J31" s="80"/>
      <c r="K31" s="80"/>
      <c r="L31" s="80"/>
      <c r="M31" s="80"/>
      <c r="N31" s="80"/>
      <c r="O31" s="80"/>
      <c r="P31" s="80"/>
      <c r="Q31" s="81"/>
      <c r="R31" s="87"/>
    </row>
    <row r="32" spans="1:18" ht="24.75" customHeight="1">
      <c r="A32" s="126" t="s">
        <v>125</v>
      </c>
      <c r="B32" s="126"/>
      <c r="C32" s="126"/>
      <c r="D32" s="126"/>
      <c r="E32" s="126"/>
      <c r="F32" s="126"/>
      <c r="G32" s="126"/>
      <c r="H32" s="126"/>
      <c r="I32" s="126"/>
      <c r="J32" s="126"/>
      <c r="K32" s="126"/>
      <c r="L32" s="126"/>
      <c r="M32" s="126"/>
      <c r="N32" s="126"/>
      <c r="O32" s="126"/>
      <c r="P32" s="126"/>
      <c r="Q32" s="88"/>
      <c r="R32" s="89"/>
    </row>
    <row r="33" spans="1:18" ht="24.75" customHeight="1">
      <c r="A33" s="121" t="s">
        <v>12</v>
      </c>
      <c r="B33" s="116" t="s">
        <v>126</v>
      </c>
      <c r="C33" s="116"/>
      <c r="D33" s="116"/>
      <c r="E33" s="116"/>
      <c r="F33" s="116"/>
      <c r="G33" s="116"/>
      <c r="H33" s="116"/>
      <c r="I33" s="127" t="s">
        <v>127</v>
      </c>
      <c r="J33" s="127"/>
      <c r="K33" s="127"/>
      <c r="L33" s="127"/>
      <c r="M33" s="127"/>
      <c r="N33" s="127"/>
      <c r="O33" s="127"/>
      <c r="P33" s="127"/>
      <c r="Q33" s="90">
        <v>1</v>
      </c>
      <c r="R33" s="59"/>
    </row>
    <row r="34" spans="1:18" ht="24.75" customHeight="1">
      <c r="A34" s="121"/>
      <c r="B34" s="116"/>
      <c r="C34" s="116"/>
      <c r="D34" s="116"/>
      <c r="E34" s="116"/>
      <c r="F34" s="116"/>
      <c r="G34" s="116"/>
      <c r="H34" s="116"/>
      <c r="I34" s="128" t="s">
        <v>128</v>
      </c>
      <c r="J34" s="128"/>
      <c r="K34" s="128"/>
      <c r="L34" s="128"/>
      <c r="M34" s="128"/>
      <c r="N34" s="128"/>
      <c r="O34" s="128"/>
      <c r="P34" s="128"/>
      <c r="Q34" s="70">
        <v>2</v>
      </c>
      <c r="R34" s="61"/>
    </row>
    <row r="35" spans="1:18" ht="24.75" customHeight="1">
      <c r="A35" s="121"/>
      <c r="B35" s="116"/>
      <c r="C35" s="116"/>
      <c r="D35" s="116"/>
      <c r="E35" s="116"/>
      <c r="F35" s="116"/>
      <c r="G35" s="116"/>
      <c r="H35" s="116"/>
      <c r="I35" s="128" t="s">
        <v>129</v>
      </c>
      <c r="J35" s="128"/>
      <c r="K35" s="128"/>
      <c r="L35" s="128"/>
      <c r="M35" s="128"/>
      <c r="N35" s="128"/>
      <c r="O35" s="128"/>
      <c r="P35" s="128"/>
      <c r="Q35" s="70">
        <v>3</v>
      </c>
      <c r="R35" s="61"/>
    </row>
    <row r="36" spans="1:18" ht="24.75" customHeight="1">
      <c r="A36" s="121"/>
      <c r="B36" s="116"/>
      <c r="C36" s="116"/>
      <c r="D36" s="116"/>
      <c r="E36" s="116"/>
      <c r="F36" s="116"/>
      <c r="G36" s="116"/>
      <c r="H36" s="116"/>
      <c r="I36" s="128" t="s">
        <v>130</v>
      </c>
      <c r="J36" s="128"/>
      <c r="K36" s="128"/>
      <c r="L36" s="128"/>
      <c r="M36" s="128"/>
      <c r="N36" s="128"/>
      <c r="O36" s="128"/>
      <c r="P36" s="128"/>
      <c r="Q36" s="70">
        <v>4</v>
      </c>
      <c r="R36" s="61"/>
    </row>
    <row r="37" spans="1:18" ht="24.75" customHeight="1">
      <c r="A37" s="121"/>
      <c r="B37" s="116"/>
      <c r="C37" s="116"/>
      <c r="D37" s="116"/>
      <c r="E37" s="116"/>
      <c r="F37" s="116"/>
      <c r="G37" s="116"/>
      <c r="H37" s="116"/>
      <c r="I37" s="129" t="s">
        <v>131</v>
      </c>
      <c r="J37" s="129"/>
      <c r="K37" s="129"/>
      <c r="L37" s="129"/>
      <c r="M37" s="129"/>
      <c r="N37" s="129"/>
      <c r="O37" s="129"/>
      <c r="P37" s="129"/>
      <c r="Q37" s="91">
        <v>5</v>
      </c>
      <c r="R37" s="63"/>
    </row>
    <row r="38" spans="1:18" ht="24.75" customHeight="1" hidden="1">
      <c r="A38" s="73"/>
      <c r="B38" s="65"/>
      <c r="C38" s="66"/>
      <c r="D38" s="66"/>
      <c r="E38" s="66"/>
      <c r="F38" s="66"/>
      <c r="G38" s="66"/>
      <c r="H38" s="67"/>
      <c r="I38" s="68"/>
      <c r="J38" s="68"/>
      <c r="K38" s="68"/>
      <c r="L38" s="68"/>
      <c r="M38" s="68"/>
      <c r="N38" s="68"/>
      <c r="O38" s="68"/>
      <c r="P38" s="68"/>
      <c r="Q38" s="81"/>
      <c r="R38" s="71"/>
    </row>
    <row r="39" spans="1:18" ht="36.75" customHeight="1">
      <c r="A39" s="121" t="s">
        <v>13</v>
      </c>
      <c r="B39" s="116" t="s">
        <v>132</v>
      </c>
      <c r="C39" s="116"/>
      <c r="D39" s="116"/>
      <c r="E39" s="116"/>
      <c r="F39" s="116"/>
      <c r="G39" s="116"/>
      <c r="H39" s="116"/>
      <c r="I39" s="130" t="s">
        <v>114</v>
      </c>
      <c r="J39" s="130"/>
      <c r="K39" s="130"/>
      <c r="L39" s="130"/>
      <c r="M39" s="130"/>
      <c r="N39" s="130"/>
      <c r="O39" s="130"/>
      <c r="P39" s="130"/>
      <c r="Q39" s="90">
        <v>1</v>
      </c>
      <c r="R39" s="59"/>
    </row>
    <row r="40" spans="1:18" ht="39" customHeight="1">
      <c r="A40" s="121"/>
      <c r="B40" s="116"/>
      <c r="C40" s="116"/>
      <c r="D40" s="116"/>
      <c r="E40" s="116"/>
      <c r="F40" s="116"/>
      <c r="G40" s="116"/>
      <c r="H40" s="116"/>
      <c r="I40" s="131" t="s">
        <v>115</v>
      </c>
      <c r="J40" s="131"/>
      <c r="K40" s="131"/>
      <c r="L40" s="131"/>
      <c r="M40" s="131"/>
      <c r="N40" s="131"/>
      <c r="O40" s="131"/>
      <c r="P40" s="131"/>
      <c r="Q40" s="91">
        <v>5</v>
      </c>
      <c r="R40" s="61"/>
    </row>
    <row r="41" spans="1:18" ht="24.75" customHeight="1" hidden="1">
      <c r="A41" s="73"/>
      <c r="B41" s="65"/>
      <c r="C41" s="66"/>
      <c r="D41" s="66"/>
      <c r="E41" s="66"/>
      <c r="F41" s="66"/>
      <c r="G41" s="66"/>
      <c r="H41" s="67"/>
      <c r="I41" s="68"/>
      <c r="J41" s="68"/>
      <c r="K41" s="68"/>
      <c r="L41" s="68"/>
      <c r="M41" s="68"/>
      <c r="N41" s="68"/>
      <c r="O41" s="68"/>
      <c r="P41" s="68"/>
      <c r="Q41" s="81"/>
      <c r="R41" s="71"/>
    </row>
    <row r="42" spans="1:18" ht="24.75" customHeight="1">
      <c r="A42" s="121" t="s">
        <v>14</v>
      </c>
      <c r="B42" s="116" t="s">
        <v>133</v>
      </c>
      <c r="C42" s="116"/>
      <c r="D42" s="116"/>
      <c r="E42" s="116"/>
      <c r="F42" s="116"/>
      <c r="G42" s="116"/>
      <c r="H42" s="116"/>
      <c r="I42" s="130" t="s">
        <v>114</v>
      </c>
      <c r="J42" s="130"/>
      <c r="K42" s="130"/>
      <c r="L42" s="130"/>
      <c r="M42" s="130"/>
      <c r="N42" s="130"/>
      <c r="O42" s="130"/>
      <c r="P42" s="130"/>
      <c r="Q42" s="90">
        <v>0</v>
      </c>
      <c r="R42" s="59"/>
    </row>
    <row r="43" spans="1:18" ht="24.75" customHeight="1">
      <c r="A43" s="121"/>
      <c r="B43" s="116"/>
      <c r="C43" s="116"/>
      <c r="D43" s="116"/>
      <c r="E43" s="116"/>
      <c r="F43" s="116"/>
      <c r="G43" s="116"/>
      <c r="H43" s="116"/>
      <c r="I43" s="128" t="s">
        <v>134</v>
      </c>
      <c r="J43" s="128"/>
      <c r="K43" s="128"/>
      <c r="L43" s="128"/>
      <c r="M43" s="128"/>
      <c r="N43" s="128"/>
      <c r="O43" s="128"/>
      <c r="P43" s="128"/>
      <c r="Q43" s="70">
        <v>1</v>
      </c>
      <c r="R43" s="61"/>
    </row>
    <row r="44" spans="1:18" ht="24.75" customHeight="1">
      <c r="A44" s="121"/>
      <c r="B44" s="116"/>
      <c r="C44" s="116"/>
      <c r="D44" s="116"/>
      <c r="E44" s="116"/>
      <c r="F44" s="116"/>
      <c r="G44" s="116"/>
      <c r="H44" s="116"/>
      <c r="I44" s="132" t="s">
        <v>135</v>
      </c>
      <c r="J44" s="132"/>
      <c r="K44" s="132"/>
      <c r="L44" s="132"/>
      <c r="M44" s="132"/>
      <c r="N44" s="132"/>
      <c r="O44" s="132"/>
      <c r="P44" s="132"/>
      <c r="Q44" s="70">
        <v>2</v>
      </c>
      <c r="R44" s="61"/>
    </row>
    <row r="45" spans="1:18" ht="24.75" customHeight="1">
      <c r="A45" s="121"/>
      <c r="B45" s="116"/>
      <c r="C45" s="116"/>
      <c r="D45" s="116"/>
      <c r="E45" s="116"/>
      <c r="F45" s="116"/>
      <c r="G45" s="116"/>
      <c r="H45" s="116"/>
      <c r="I45" s="132" t="s">
        <v>136</v>
      </c>
      <c r="J45" s="132"/>
      <c r="K45" s="132"/>
      <c r="L45" s="132"/>
      <c r="M45" s="132"/>
      <c r="N45" s="132"/>
      <c r="O45" s="132"/>
      <c r="P45" s="132"/>
      <c r="Q45" s="70">
        <v>3</v>
      </c>
      <c r="R45" s="61"/>
    </row>
    <row r="46" spans="1:18" ht="24.75" customHeight="1">
      <c r="A46" s="121"/>
      <c r="B46" s="116"/>
      <c r="C46" s="116"/>
      <c r="D46" s="116"/>
      <c r="E46" s="116"/>
      <c r="F46" s="116"/>
      <c r="G46" s="116"/>
      <c r="H46" s="116"/>
      <c r="I46" s="132" t="s">
        <v>137</v>
      </c>
      <c r="J46" s="132"/>
      <c r="K46" s="132"/>
      <c r="L46" s="132"/>
      <c r="M46" s="132"/>
      <c r="N46" s="132"/>
      <c r="O46" s="132"/>
      <c r="P46" s="132"/>
      <c r="Q46" s="70">
        <v>4</v>
      </c>
      <c r="R46" s="61"/>
    </row>
    <row r="47" spans="1:18" ht="24.75" customHeight="1">
      <c r="A47" s="121"/>
      <c r="B47" s="116"/>
      <c r="C47" s="116"/>
      <c r="D47" s="116"/>
      <c r="E47" s="116"/>
      <c r="F47" s="116"/>
      <c r="G47" s="116"/>
      <c r="H47" s="116"/>
      <c r="I47" s="131" t="s">
        <v>138</v>
      </c>
      <c r="J47" s="131"/>
      <c r="K47" s="131"/>
      <c r="L47" s="131"/>
      <c r="M47" s="131"/>
      <c r="N47" s="131"/>
      <c r="O47" s="131"/>
      <c r="P47" s="131"/>
      <c r="Q47" s="91">
        <v>5</v>
      </c>
      <c r="R47" s="92"/>
    </row>
    <row r="48" spans="1:18" ht="24.75" customHeight="1" hidden="1">
      <c r="A48" s="73"/>
      <c r="B48" s="65"/>
      <c r="C48" s="66"/>
      <c r="D48" s="66"/>
      <c r="E48" s="66"/>
      <c r="F48" s="66"/>
      <c r="G48" s="66"/>
      <c r="H48" s="67"/>
      <c r="I48" s="68"/>
      <c r="J48" s="68"/>
      <c r="K48" s="68"/>
      <c r="L48" s="68"/>
      <c r="M48" s="68"/>
      <c r="N48" s="68"/>
      <c r="O48" s="68"/>
      <c r="P48" s="68"/>
      <c r="Q48" s="81"/>
      <c r="R48" s="71"/>
    </row>
    <row r="49" spans="1:18" ht="24.75" customHeight="1">
      <c r="A49" s="121" t="s">
        <v>139</v>
      </c>
      <c r="B49" s="116" t="s">
        <v>140</v>
      </c>
      <c r="C49" s="116"/>
      <c r="D49" s="116"/>
      <c r="E49" s="116"/>
      <c r="F49" s="116"/>
      <c r="G49" s="116"/>
      <c r="H49" s="116"/>
      <c r="I49" s="127" t="s">
        <v>141</v>
      </c>
      <c r="J49" s="127"/>
      <c r="K49" s="127"/>
      <c r="L49" s="127"/>
      <c r="M49" s="127"/>
      <c r="N49" s="127"/>
      <c r="O49" s="127"/>
      <c r="P49" s="127"/>
      <c r="Q49" s="90">
        <v>1</v>
      </c>
      <c r="R49" s="59"/>
    </row>
    <row r="50" spans="1:18" ht="24.75" customHeight="1">
      <c r="A50" s="121"/>
      <c r="B50" s="116"/>
      <c r="C50" s="116"/>
      <c r="D50" s="116"/>
      <c r="E50" s="116"/>
      <c r="F50" s="116"/>
      <c r="G50" s="116"/>
      <c r="H50" s="116"/>
      <c r="I50" s="128" t="s">
        <v>142</v>
      </c>
      <c r="J50" s="128"/>
      <c r="K50" s="128"/>
      <c r="L50" s="128"/>
      <c r="M50" s="128"/>
      <c r="N50" s="128"/>
      <c r="O50" s="128"/>
      <c r="P50" s="128"/>
      <c r="Q50" s="70">
        <v>2</v>
      </c>
      <c r="R50" s="61"/>
    </row>
    <row r="51" spans="1:18" ht="24.75" customHeight="1">
      <c r="A51" s="121"/>
      <c r="B51" s="116"/>
      <c r="C51" s="116"/>
      <c r="D51" s="116"/>
      <c r="E51" s="116"/>
      <c r="F51" s="116"/>
      <c r="G51" s="116"/>
      <c r="H51" s="116"/>
      <c r="I51" s="133" t="s">
        <v>143</v>
      </c>
      <c r="J51" s="133"/>
      <c r="K51" s="133"/>
      <c r="L51" s="133"/>
      <c r="M51" s="133"/>
      <c r="N51" s="133"/>
      <c r="O51" s="133"/>
      <c r="P51" s="133"/>
      <c r="Q51" s="70">
        <v>3</v>
      </c>
      <c r="R51" s="61"/>
    </row>
    <row r="52" spans="1:18" ht="24.75" customHeight="1">
      <c r="A52" s="121"/>
      <c r="B52" s="116"/>
      <c r="C52" s="116"/>
      <c r="D52" s="116"/>
      <c r="E52" s="116"/>
      <c r="F52" s="116"/>
      <c r="G52" s="116"/>
      <c r="H52" s="116"/>
      <c r="I52" s="128" t="s">
        <v>144</v>
      </c>
      <c r="J52" s="128"/>
      <c r="K52" s="128"/>
      <c r="L52" s="128"/>
      <c r="M52" s="128"/>
      <c r="N52" s="128"/>
      <c r="O52" s="128"/>
      <c r="P52" s="128"/>
      <c r="Q52" s="70">
        <v>4</v>
      </c>
      <c r="R52" s="61" t="s">
        <v>121</v>
      </c>
    </row>
    <row r="53" spans="1:19" ht="24.75" customHeight="1">
      <c r="A53" s="121"/>
      <c r="B53" s="116"/>
      <c r="C53" s="116"/>
      <c r="D53" s="116"/>
      <c r="E53" s="116"/>
      <c r="F53" s="116"/>
      <c r="G53" s="116"/>
      <c r="H53" s="116"/>
      <c r="I53" s="129" t="s">
        <v>145</v>
      </c>
      <c r="J53" s="129"/>
      <c r="K53" s="129"/>
      <c r="L53" s="129"/>
      <c r="M53" s="129"/>
      <c r="N53" s="129"/>
      <c r="O53" s="129"/>
      <c r="P53" s="129"/>
      <c r="Q53" s="91">
        <v>5</v>
      </c>
      <c r="R53" s="63"/>
      <c r="S53" s="93"/>
    </row>
    <row r="54" spans="1:19" ht="24.75" customHeight="1" hidden="1">
      <c r="A54" s="94"/>
      <c r="B54" s="95"/>
      <c r="C54" s="95"/>
      <c r="D54" s="95"/>
      <c r="E54" s="95"/>
      <c r="F54" s="95"/>
      <c r="G54" s="95"/>
      <c r="H54" s="95"/>
      <c r="I54" s="96"/>
      <c r="J54" s="96"/>
      <c r="K54" s="96"/>
      <c r="L54" s="96"/>
      <c r="M54" s="96"/>
      <c r="N54" s="96"/>
      <c r="O54" s="96"/>
      <c r="P54" s="96"/>
      <c r="Q54" s="81"/>
      <c r="R54" s="71">
        <f>(IF(R49="X",Q49,"0"))+(IF(R50="X",Q50,"0"))+(IF(R51="X",Q51,"0"))+(IF(R52="X",Q52,"0"))+(IF(R53="X",Q53,"0"))</f>
        <v>0</v>
      </c>
      <c r="S54" s="93"/>
    </row>
    <row r="55" spans="1:19" ht="24.75" customHeight="1" hidden="1">
      <c r="A55" s="83"/>
      <c r="B55" s="97"/>
      <c r="C55" s="97"/>
      <c r="D55" s="97"/>
      <c r="E55" s="97"/>
      <c r="F55" s="97"/>
      <c r="G55" s="97"/>
      <c r="H55" s="97"/>
      <c r="I55" s="97"/>
      <c r="J55" s="97"/>
      <c r="K55" s="97"/>
      <c r="L55" s="97"/>
      <c r="M55" s="97"/>
      <c r="N55" s="97"/>
      <c r="O55" s="97"/>
      <c r="P55" s="97"/>
      <c r="Q55" s="85">
        <f>R55/4</f>
        <v>0</v>
      </c>
      <c r="R55" s="98">
        <f>R54+R48+R41+R38</f>
        <v>0</v>
      </c>
      <c r="S55" s="93"/>
    </row>
    <row r="56" spans="1:19" ht="45" customHeight="1">
      <c r="A56" s="134" t="s">
        <v>146</v>
      </c>
      <c r="B56" s="134"/>
      <c r="C56" s="134"/>
      <c r="D56" s="134"/>
      <c r="E56" s="134"/>
      <c r="F56" s="134"/>
      <c r="G56" s="134"/>
      <c r="H56" s="134"/>
      <c r="I56" s="134"/>
      <c r="J56" s="134"/>
      <c r="K56" s="134"/>
      <c r="L56" s="134"/>
      <c r="M56" s="134"/>
      <c r="N56" s="135" t="s">
        <v>147</v>
      </c>
      <c r="O56" s="135"/>
      <c r="P56" s="135"/>
      <c r="Q56" s="136">
        <f>Q55*Q30</f>
        <v>0</v>
      </c>
      <c r="R56" s="136"/>
      <c r="S56" s="99"/>
    </row>
    <row r="57" spans="1:19" ht="87" customHeight="1">
      <c r="A57" s="134"/>
      <c r="B57" s="134"/>
      <c r="C57" s="134"/>
      <c r="D57" s="134"/>
      <c r="E57" s="134"/>
      <c r="F57" s="134"/>
      <c r="G57" s="134"/>
      <c r="H57" s="134"/>
      <c r="I57" s="134"/>
      <c r="J57" s="134"/>
      <c r="K57" s="134"/>
      <c r="L57" s="134"/>
      <c r="M57" s="134"/>
      <c r="N57" s="137" t="s">
        <v>148</v>
      </c>
      <c r="O57" s="137"/>
      <c r="P57" s="137"/>
      <c r="Q57" s="137"/>
      <c r="R57" s="137"/>
      <c r="S57" s="93"/>
    </row>
  </sheetData>
  <sheetProtection selectLockedCells="1" selectUnlockedCells="1"/>
  <mergeCells count="67">
    <mergeCell ref="A56:M57"/>
    <mergeCell ref="N56:P56"/>
    <mergeCell ref="Q56:R56"/>
    <mergeCell ref="N57:R57"/>
    <mergeCell ref="I46:P46"/>
    <mergeCell ref="I47:P47"/>
    <mergeCell ref="A49:A53"/>
    <mergeCell ref="B49:H53"/>
    <mergeCell ref="I49:P49"/>
    <mergeCell ref="I50:P50"/>
    <mergeCell ref="I51:P51"/>
    <mergeCell ref="I52:P52"/>
    <mergeCell ref="I53:P53"/>
    <mergeCell ref="A39:A40"/>
    <mergeCell ref="B39:H40"/>
    <mergeCell ref="I39:P39"/>
    <mergeCell ref="I40:P40"/>
    <mergeCell ref="A42:A47"/>
    <mergeCell ref="B42:H47"/>
    <mergeCell ref="I42:P42"/>
    <mergeCell ref="I43:P43"/>
    <mergeCell ref="I44:P44"/>
    <mergeCell ref="I45:P45"/>
    <mergeCell ref="A32:P32"/>
    <mergeCell ref="A33:A37"/>
    <mergeCell ref="B33:H37"/>
    <mergeCell ref="I33:P33"/>
    <mergeCell ref="I34:P34"/>
    <mergeCell ref="I35:P35"/>
    <mergeCell ref="I36:P36"/>
    <mergeCell ref="I37:P37"/>
    <mergeCell ref="A24:A28"/>
    <mergeCell ref="B24:H28"/>
    <mergeCell ref="I24:P24"/>
    <mergeCell ref="I25:P25"/>
    <mergeCell ref="I26:P26"/>
    <mergeCell ref="I27:P27"/>
    <mergeCell ref="I28:P28"/>
    <mergeCell ref="A17:A19"/>
    <mergeCell ref="B17:H19"/>
    <mergeCell ref="I17:P17"/>
    <mergeCell ref="I18:P18"/>
    <mergeCell ref="I19:P19"/>
    <mergeCell ref="A21:A22"/>
    <mergeCell ref="B21:H22"/>
    <mergeCell ref="I21:P21"/>
    <mergeCell ref="I22:P22"/>
    <mergeCell ref="I8:P8"/>
    <mergeCell ref="A10:A11"/>
    <mergeCell ref="B10:H11"/>
    <mergeCell ref="I10:P10"/>
    <mergeCell ref="I11:P11"/>
    <mergeCell ref="A13:A15"/>
    <mergeCell ref="B13:H15"/>
    <mergeCell ref="I13:P13"/>
    <mergeCell ref="I14:P14"/>
    <mergeCell ref="I15:P15"/>
    <mergeCell ref="B1:P1"/>
    <mergeCell ref="Q1:R3"/>
    <mergeCell ref="B2:P2"/>
    <mergeCell ref="A3:P3"/>
    <mergeCell ref="A4:A8"/>
    <mergeCell ref="B4:H8"/>
    <mergeCell ref="I4:P4"/>
    <mergeCell ref="I5:P5"/>
    <mergeCell ref="I6:P6"/>
    <mergeCell ref="I7:P7"/>
  </mergeCells>
  <printOptions/>
  <pageMargins left="0.75" right="0.75" top="1" bottom="1" header="0.5" footer="0.5"/>
  <pageSetup fitToHeight="1" fitToWidth="1" horizontalDpi="300" verticalDpi="300" orientation="portrait"/>
  <headerFooter alignWithMargins="0">
    <oddHeader>&amp;LCOMUNE DI
FIDENZA&amp;RLIVELLO DI RISCHIO CORRUZIONE</oddHeader>
    <oddFooter>&amp;C&amp;D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segretario</cp:lastModifiedBy>
  <dcterms:modified xsi:type="dcterms:W3CDTF">2017-12-19T12:47:48Z</dcterms:modified>
  <cp:category/>
  <cp:version/>
  <cp:contentType/>
  <cp:contentStatus/>
</cp:coreProperties>
</file>